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5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0065910830</t>
        </is>
      </c>
    </row>
    <row r="2" customHeight="true" ht="15.0">
      <c r="A2" s="2" t="inlineStr">
        <is>
          <t>单位名称</t>
        </is>
      </c>
      <c r="B2" s="4" t="inlineStr">
        <is>
          <t>永州经济技术开发区财政局</t>
        </is>
      </c>
    </row>
    <row r="3" customHeight="true" ht="15.0">
      <c r="A3" s="2" t="inlineStr">
        <is>
          <t>单位负责人</t>
        </is>
      </c>
      <c r="B3" s="4" t="inlineStr">
        <is>
          <t>胡纯辉</t>
        </is>
      </c>
    </row>
    <row r="4" customHeight="true" ht="15.0">
      <c r="A4" s="2" t="inlineStr">
        <is>
          <t>财务负责人</t>
        </is>
      </c>
      <c r="B4" s="4" t="inlineStr">
        <is>
          <t>吕顺良</t>
        </is>
      </c>
    </row>
    <row r="5" customHeight="true" ht="15.0">
      <c r="A5" s="2" t="inlineStr">
        <is>
          <t>填表人</t>
        </is>
      </c>
      <c r="B5" s="4" t="inlineStr">
        <is>
          <t>刘湖平</t>
        </is>
      </c>
    </row>
    <row r="6" customHeight="true" ht="15.0">
      <c r="A6" s="2" t="inlineStr">
        <is>
          <t>电话号码(区号)</t>
        </is>
      </c>
      <c r="B6" s="4" t="inlineStr">
        <is>
          <t>0746</t>
        </is>
      </c>
    </row>
    <row r="7" customHeight="true" ht="15.0">
      <c r="A7" s="2" t="inlineStr">
        <is>
          <t>电话号码</t>
        </is>
      </c>
      <c r="B7" s="4" t="inlineStr">
        <is>
          <t>8224153</t>
        </is>
      </c>
    </row>
    <row r="8" customHeight="true" ht="15.0">
      <c r="A8" s="2" t="inlineStr">
        <is>
          <t>分机号</t>
        </is>
      </c>
      <c r="B8" s="4"/>
    </row>
    <row r="9" customHeight="true" ht="15.0">
      <c r="A9" s="2" t="inlineStr">
        <is>
          <t>单位地址</t>
        </is>
      </c>
      <c r="B9" s="4" t="inlineStr">
        <is>
          <t>永州市长丰工业园潇湘科技创新中心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318|中华人民共和国财政部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0065910830</t>
        </is>
      </c>
    </row>
    <row r="16" customHeight="true" ht="15.0">
      <c r="A16" s="2" t="inlineStr">
        <is>
          <t>备用码</t>
        </is>
      </c>
      <c r="B16" s="4"/>
    </row>
    <row r="17" customHeight="true" ht="15.0">
      <c r="A17" s="2" t="inlineStr">
        <is>
          <t>统一社会信用代码</t>
        </is>
      </c>
      <c r="B17" s="4" t="inlineStr">
        <is>
          <t>114311000065910835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101007</t>
        </is>
      </c>
    </row>
    <row r="21" customHeight="true" ht="15.0">
      <c r="A21" s="2" t="inlineStr">
        <is>
          <t>组织机构代码</t>
        </is>
      </c>
      <c r="B21" s="4" t="inlineStr">
        <is>
          <t>006591083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1419539.37</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1319739.37</v>
      </c>
      <c r="AA6" s="24" t="n">
        <f>SUM('Z05_2 项目支出决算明细表'!AA7)</f>
        <v>39601.48</v>
      </c>
      <c r="AB6" s="24" t="n">
        <f>SUM('Z05_2 项目支出决算明细表'!AB7)</f>
        <v>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15645.5</v>
      </c>
      <c r="AK6" s="24" t="n">
        <f>SUM('Z05_2 项目支出决算明细表'!AK7)</f>
        <v>0.0</v>
      </c>
      <c r="AL6" s="24" t="n">
        <f>SUM('Z05_2 项目支出决算明细表'!AL7)</f>
        <v>48800.0</v>
      </c>
      <c r="AM6" s="24" t="n">
        <f>SUM('Z05_2 项目支出决算明细表'!AM7)</f>
        <v>29424.0</v>
      </c>
      <c r="AN6" s="24" t="n">
        <f>SUM('Z05_2 项目支出决算明细表'!AN7)</f>
        <v>0.0</v>
      </c>
      <c r="AO6" s="24" t="n">
        <f>SUM('Z05_2 项目支出决算明细表'!AO7)</f>
        <v>15000.0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409157.93</v>
      </c>
      <c r="AU6" s="24" t="n">
        <f>SUM('Z05_2 项目支出决算明细表'!AU7)</f>
        <v>748516.46</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13594.0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99800.0</v>
      </c>
      <c r="CH6" s="24" t="n">
        <f>SUM('Z05_2 项目支出决算明细表'!CH7)</f>
        <v>0.0</v>
      </c>
      <c r="CI6" s="24" t="n">
        <f>SUM('Z05_2 项目支出决算明细表'!CI7)</f>
        <v>76200.0</v>
      </c>
      <c r="CJ6" s="24" t="n">
        <f>SUM('Z05_2 项目支出决算明细表'!CJ7)</f>
        <v>0.0</v>
      </c>
      <c r="CK6" s="24" t="n">
        <f>SUM('Z05_2 项目支出决算明细表'!CK7)</f>
        <v>0.0</v>
      </c>
      <c r="CL6" s="24" t="n">
        <f>SUM('Z05_2 项目支出决算明细表'!CL7)</f>
        <v>0.0</v>
      </c>
      <c r="CM6" s="24" t="n">
        <f>SUM('Z05_2 项目支出决算明细表'!CM7)</f>
        <v>23600.0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2010601</t>
        </is>
      </c>
      <c r="B7" s="174"/>
      <c r="C7" s="174"/>
      <c r="D7" s="172" t="inlineStr">
        <is>
          <t>行政运行费</t>
        </is>
      </c>
      <c r="E7" s="172"/>
      <c r="F7" s="172" t="inlineStr">
        <is>
          <t>其他运转类</t>
        </is>
      </c>
      <c r="G7" s="172"/>
      <c r="H7" s="172"/>
      <c r="I7" s="172" t="inlineStr">
        <is>
          <t>非基建项目</t>
        </is>
      </c>
      <c r="J7" s="200" t="inlineStr">
        <is>
          <t>否</t>
        </is>
      </c>
      <c r="K7" s="24" t="n">
        <v>398689.36</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398689.36</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398689.36</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2010605</t>
        </is>
      </c>
      <c r="B8" s="174"/>
      <c r="C8" s="174"/>
      <c r="D8" s="172" t="inlineStr">
        <is>
          <t>国库业务费</t>
        </is>
      </c>
      <c r="E8" s="172"/>
      <c r="F8" s="172" t="inlineStr">
        <is>
          <t>其他运转类</t>
        </is>
      </c>
      <c r="G8" s="172"/>
      <c r="H8" s="172"/>
      <c r="I8" s="172" t="inlineStr">
        <is>
          <t>非基建项目</t>
        </is>
      </c>
      <c r="J8" s="200" t="inlineStr">
        <is>
          <t>否</t>
        </is>
      </c>
      <c r="K8" s="24" t="n">
        <v>34840.0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34840.0</v>
      </c>
      <c r="AA8" s="24" t="n">
        <v>0.0</v>
      </c>
      <c r="AB8" s="24" t="n">
        <v>0.0</v>
      </c>
      <c r="AC8" s="24" t="n">
        <v>0.0</v>
      </c>
      <c r="AD8" s="24" t="n">
        <v>0.0</v>
      </c>
      <c r="AE8" s="24" t="n">
        <v>0.0</v>
      </c>
      <c r="AF8" s="24" t="n">
        <v>0.0</v>
      </c>
      <c r="AG8" s="24" t="n">
        <v>0.0</v>
      </c>
      <c r="AH8" s="24" t="n">
        <v>0.0</v>
      </c>
      <c r="AI8" s="24" t="n">
        <v>0.0</v>
      </c>
      <c r="AJ8" s="24" t="n">
        <v>4840.0</v>
      </c>
      <c r="AK8" s="24" t="n">
        <v>0.0</v>
      </c>
      <c r="AL8" s="24" t="n">
        <v>0.0</v>
      </c>
      <c r="AM8" s="24" t="n">
        <v>0.0</v>
      </c>
      <c r="AN8" s="24" t="n">
        <v>0.0</v>
      </c>
      <c r="AO8" s="24" t="n">
        <v>0.0</v>
      </c>
      <c r="AP8" s="24" t="n">
        <v>0.0</v>
      </c>
      <c r="AQ8" s="24" t="n">
        <v>0.0</v>
      </c>
      <c r="AR8" s="24" t="n">
        <v>0.0</v>
      </c>
      <c r="AS8" s="24" t="n">
        <v>0.0</v>
      </c>
      <c r="AT8" s="24" t="n">
        <v>0.0</v>
      </c>
      <c r="AU8" s="24" t="n">
        <v>30000.0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2010607</t>
        </is>
      </c>
      <c r="B9" s="174"/>
      <c r="C9" s="174"/>
      <c r="D9" s="172" t="inlineStr">
        <is>
          <t>财政国库业务</t>
        </is>
      </c>
      <c r="E9" s="172"/>
      <c r="F9" s="172" t="inlineStr">
        <is>
          <t>其他运转类</t>
        </is>
      </c>
      <c r="G9" s="172"/>
      <c r="H9" s="172"/>
      <c r="I9" s="172" t="inlineStr">
        <is>
          <t>非基建项目</t>
        </is>
      </c>
      <c r="J9" s="200" t="inlineStr">
        <is>
          <t>否</t>
        </is>
      </c>
      <c r="K9" s="24" t="n">
        <v>88624.0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59424.0</v>
      </c>
      <c r="AA9" s="24" t="n">
        <v>0.0</v>
      </c>
      <c r="AB9" s="24" t="n">
        <v>0.0</v>
      </c>
      <c r="AC9" s="24" t="n">
        <v>0.0</v>
      </c>
      <c r="AD9" s="24" t="n">
        <v>0.0</v>
      </c>
      <c r="AE9" s="24" t="n">
        <v>0.0</v>
      </c>
      <c r="AF9" s="24" t="n">
        <v>0.0</v>
      </c>
      <c r="AG9" s="24" t="n">
        <v>0.0</v>
      </c>
      <c r="AH9" s="24" t="n">
        <v>0.0</v>
      </c>
      <c r="AI9" s="24" t="n">
        <v>0.0</v>
      </c>
      <c r="AJ9" s="24" t="n">
        <v>0.0</v>
      </c>
      <c r="AK9" s="24" t="n">
        <v>0.0</v>
      </c>
      <c r="AL9" s="24" t="n">
        <v>30000.0</v>
      </c>
      <c r="AM9" s="24" t="n">
        <v>29424.0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29200.0</v>
      </c>
      <c r="CH9" s="24" t="n">
        <v>0.0</v>
      </c>
      <c r="CI9" s="24" t="n">
        <v>26200.0</v>
      </c>
      <c r="CJ9" s="24" t="n">
        <v>0.0</v>
      </c>
      <c r="CK9" s="24" t="n">
        <v>0.0</v>
      </c>
      <c r="CL9" s="24" t="n">
        <v>0.0</v>
      </c>
      <c r="CM9" s="24" t="n">
        <v>3000.0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2010699</t>
        </is>
      </c>
      <c r="B10" s="174"/>
      <c r="C10" s="174"/>
      <c r="D10" s="172" t="inlineStr">
        <is>
          <t>财政专项财政事务支出</t>
        </is>
      </c>
      <c r="E10" s="172"/>
      <c r="F10" s="172" t="inlineStr">
        <is>
          <t>其他运转类</t>
        </is>
      </c>
      <c r="G10" s="172"/>
      <c r="H10" s="172"/>
      <c r="I10" s="172" t="inlineStr">
        <is>
          <t>非基建项目</t>
        </is>
      </c>
      <c r="J10" s="200" t="inlineStr">
        <is>
          <t>否</t>
        </is>
      </c>
      <c r="K10" s="24" t="n">
        <v>316218.78</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245618.78</v>
      </c>
      <c r="AA10" s="24" t="n">
        <v>29620.0</v>
      </c>
      <c r="AB10" s="24" t="n">
        <v>0.0</v>
      </c>
      <c r="AC10" s="24" t="n">
        <v>0.0</v>
      </c>
      <c r="AD10" s="24" t="n">
        <v>0.0</v>
      </c>
      <c r="AE10" s="24" t="n">
        <v>0.0</v>
      </c>
      <c r="AF10" s="24" t="n">
        <v>0.0</v>
      </c>
      <c r="AG10" s="24" t="n">
        <v>0.0</v>
      </c>
      <c r="AH10" s="24" t="n">
        <v>0.0</v>
      </c>
      <c r="AI10" s="24" t="n">
        <v>0.0</v>
      </c>
      <c r="AJ10" s="24" t="n">
        <v>10805.5</v>
      </c>
      <c r="AK10" s="24" t="n">
        <v>0.0</v>
      </c>
      <c r="AL10" s="24" t="n">
        <v>18800.0</v>
      </c>
      <c r="AM10" s="24" t="n">
        <v>0.0</v>
      </c>
      <c r="AN10" s="24" t="n">
        <v>0.0</v>
      </c>
      <c r="AO10" s="24" t="n">
        <v>15000.0</v>
      </c>
      <c r="AP10" s="24" t="n">
        <v>0.0</v>
      </c>
      <c r="AQ10" s="24" t="n">
        <v>0.0</v>
      </c>
      <c r="AR10" s="24" t="n">
        <v>0.0</v>
      </c>
      <c r="AS10" s="24" t="n">
        <v>0.0</v>
      </c>
      <c r="AT10" s="24" t="n">
        <v>10468.57</v>
      </c>
      <c r="AU10" s="24" t="n">
        <v>151180.71</v>
      </c>
      <c r="AV10" s="24" t="n">
        <v>0.0</v>
      </c>
      <c r="AW10" s="24" t="n">
        <v>0.0</v>
      </c>
      <c r="AX10" s="24" t="n">
        <v>0.0</v>
      </c>
      <c r="AY10" s="24" t="n">
        <v>0.0</v>
      </c>
      <c r="AZ10" s="24" t="n">
        <v>0.0</v>
      </c>
      <c r="BA10" s="24" t="n">
        <v>9744.0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70600.0</v>
      </c>
      <c r="CH10" s="24" t="n">
        <v>0.0</v>
      </c>
      <c r="CI10" s="24" t="n">
        <v>50000.0</v>
      </c>
      <c r="CJ10" s="24" t="n">
        <v>0.0</v>
      </c>
      <c r="CK10" s="24" t="n">
        <v>0.0</v>
      </c>
      <c r="CL10" s="24" t="n">
        <v>0.0</v>
      </c>
      <c r="CM10" s="24" t="n">
        <v>20600.0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2010804</t>
        </is>
      </c>
      <c r="B11" s="174"/>
      <c r="C11" s="174"/>
      <c r="D11" s="172" t="inlineStr">
        <is>
          <t>审计业务费</t>
        </is>
      </c>
      <c r="E11" s="172"/>
      <c r="F11" s="172" t="inlineStr">
        <is>
          <t>其他运转类</t>
        </is>
      </c>
      <c r="G11" s="172"/>
      <c r="H11" s="172"/>
      <c r="I11" s="172" t="inlineStr">
        <is>
          <t>非基建项目</t>
        </is>
      </c>
      <c r="J11" s="200" t="inlineStr">
        <is>
          <t>否</t>
        </is>
      </c>
      <c r="K11" s="24" t="n">
        <v>2000.0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2000.0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2000.0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2159999</t>
        </is>
      </c>
      <c r="B12" s="174"/>
      <c r="C12" s="174"/>
      <c r="D12" s="172" t="inlineStr">
        <is>
          <t>财政专项资源勘探工业信息等支出</t>
        </is>
      </c>
      <c r="E12" s="172"/>
      <c r="F12" s="172" t="inlineStr">
        <is>
          <t>其他运转类</t>
        </is>
      </c>
      <c r="G12" s="172"/>
      <c r="H12" s="172"/>
      <c r="I12" s="172" t="inlineStr">
        <is>
          <t>非基建项目</t>
        </is>
      </c>
      <c r="J12" s="200" t="inlineStr">
        <is>
          <t>否</t>
        </is>
      </c>
      <c r="K12" s="24" t="n">
        <v>106930.0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106930.0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106930.0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2299999</t>
        </is>
      </c>
      <c r="B13" s="174"/>
      <c r="C13" s="174"/>
      <c r="D13" s="172" t="inlineStr">
        <is>
          <t>拨付管委会名下房产不动产登记费</t>
        </is>
      </c>
      <c r="E13" s="172"/>
      <c r="F13" s="172" t="inlineStr">
        <is>
          <t>其他运转类</t>
        </is>
      </c>
      <c r="G13" s="172"/>
      <c r="H13" s="172"/>
      <c r="I13" s="172" t="inlineStr">
        <is>
          <t>非基建项目</t>
        </is>
      </c>
      <c r="J13" s="200" t="inlineStr">
        <is>
          <t>否</t>
        </is>
      </c>
      <c r="K13" s="24" t="n">
        <f>'Z05_2 项目支出决算明细表'!L13 + 'Z05_2 项目支出决算明细表'!Z13 + 'Z05_2 项目支出决算明细表'!BB13 + 'Z05_2 项目支出决算明细表'!BO13 + 'Z05_2 项目支出决算明细表'!BT13 + 'Z05_2 项目支出决算明细表'!CG13 + 'Z05_2 项目支出决算明细表'!CX13 + 'Z05_2 项目支出决算明细表'!DA13 + 'Z05_2 项目支出决算明细表'!DG13 + 'Z05_2 项目支出决算明细表'!DK13</f>
        <v>472237.23</v>
      </c>
      <c r="L13" s="24" t="n">
        <f>('Z05_2 项目支出决算明细表'!M13+'Z05_2 项目支出决算明细表'!N13+'Z05_2 项目支出决算明细表'!O13+'Z05_2 项目支出决算明细表'!P13+'Z05_2 项目支出决算明细表'!Q13+'Z05_2 项目支出决算明细表'!R13+'Z05_2 项目支出决算明细表'!S13+'Z05_2 项目支出决算明细表'!T13+'Z05_2 项目支出决算明细表'!U13+'Z05_2 项目支出决算明细表'!V13+'Z05_2 项目支出决算明细表'!W13+'Z05_2 项目支出决算明细表'!X13+'Z05_2 项目支出决算明细表'!Y13)</f>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f>('Z05_2 项目支出决算明细表'!AA13+'Z05_2 项目支出决算明细表'!AB13+'Z05_2 项目支出决算明细表'!AC13+'Z05_2 项目支出决算明细表'!AD13+'Z05_2 项目支出决算明细表'!AE13+'Z05_2 项目支出决算明细表'!AF13+'Z05_2 项目支出决算明细表'!AG13+'Z05_2 项目支出决算明细表'!AH13+'Z05_2 项目支出决算明细表'!AI13+'Z05_2 项目支出决算明细表'!AJ13+'Z05_2 项目支出决算明细表'!AK13+'Z05_2 项目支出决算明细表'!AL13+'Z05_2 项目支出决算明细表'!AM13+'Z05_2 项目支出决算明细表'!AN13+'Z05_2 项目支出决算明细表'!AO13+'Z05_2 项目支出决算明细表'!AP13+'Z05_2 项目支出决算明细表'!AQ13+'Z05_2 项目支出决算明细表'!AR13+'Z05_2 项目支出决算明细表'!AS13+'Z05_2 项目支出决算明细表'!AT13+'Z05_2 项目支出决算明细表'!AU13+'Z05_2 项目支出决算明细表'!AV13+'Z05_2 项目支出决算明细表'!AW13+'Z05_2 项目支出决算明细表'!AX13+'Z05_2 项目支出决算明细表'!AY13+'Z05_2 项目支出决算明细表'!AZ13+'Z05_2 项目支出决算明细表'!BA13)</f>
        <v>472237.23</v>
      </c>
      <c r="AA13" s="24" t="n">
        <v>9981.48</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458405.75</v>
      </c>
      <c r="AV13" s="24" t="n">
        <v>0.0</v>
      </c>
      <c r="AW13" s="24" t="n">
        <v>0.0</v>
      </c>
      <c r="AX13" s="24" t="n">
        <v>0.0</v>
      </c>
      <c r="AY13" s="24" t="n">
        <v>0.0</v>
      </c>
      <c r="AZ13" s="24" t="n">
        <v>0.0</v>
      </c>
      <c r="BA13" s="24" t="n">
        <v>3850.0</v>
      </c>
      <c r="BB13" s="24" t="n">
        <f>('Z05_2 项目支出决算明细表'!BC13+'Z05_2 项目支出决算明细表'!BD13+'Z05_2 项目支出决算明细表'!BE13+'Z05_2 项目支出决算明细表'!BF13+'Z05_2 项目支出决算明细表'!BG13+'Z05_2 项目支出决算明细表'!BH13+'Z05_2 项目支出决算明细表'!BI13+'Z05_2 项目支出决算明细表'!BJ13+'Z05_2 项目支出决算明细表'!BK13+'Z05_2 项目支出决算明细表'!BL13+'Z05_2 项目支出决算明细表'!BM13+'Z05_2 项目支出决算明细表'!BN13)</f>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f>('Z05_2 项目支出决算明细表'!BP13+'Z05_2 项目支出决算明细表'!BQ13+'Z05_2 项目支出决算明细表'!BR13+'Z05_2 项目支出决算明细表'!BS13)</f>
        <v>0.0</v>
      </c>
      <c r="BP13" s="24" t="n">
        <v>0.0</v>
      </c>
      <c r="BQ13" s="24" t="n">
        <v>0.0</v>
      </c>
      <c r="BR13" s="24" t="n">
        <v>0.0</v>
      </c>
      <c r="BS13" s="24" t="n">
        <v>0.0</v>
      </c>
      <c r="BT13" s="24" t="n">
        <f>('Z05_2 项目支出决算明细表'!BU13+'Z05_2 项目支出决算明细表'!BV13+'Z05_2 项目支出决算明细表'!BW13+'Z05_2 项目支出决算明细表'!BX13+'Z05_2 项目支出决算明细表'!BY13+'Z05_2 项目支出决算明细表'!BZ13+'Z05_2 项目支出决算明细表'!CA13+'Z05_2 项目支出决算明细表'!CB13+'Z05_2 项目支出决算明细表'!CC13+'Z05_2 项目支出决算明细表'!CD13+'Z05_2 项目支出决算明细表'!CE13+'Z05_2 项目支出决算明细表'!CF13)</f>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f>('Z05_2 项目支出决算明细表'!CH13+'Z05_2 项目支出决算明细表'!CI13+'Z05_2 项目支出决算明细表'!CJ13+'Z05_2 项目支出决算明细表'!CK13+'Z05_2 项目支出决算明细表'!CL13+'Z05_2 项目支出决算明细表'!CM13+'Z05_2 项目支出决算明细表'!CN13+'Z05_2 项目支出决算明细表'!CO13+'Z05_2 项目支出决算明细表'!CP13+'Z05_2 项目支出决算明细表'!CQ13+'Z05_2 项目支出决算明细表'!CR13+'Z05_2 项目支出决算明细表'!CS13+'Z05_2 项目支出决算明细表'!CT13+'Z05_2 项目支出决算明细表'!CU13+'Z05_2 项目支出决算明细表'!CV13+'Z05_2 项目支出决算明细表'!CW13)</f>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f>'Z05_2 项目支出决算明细表'!CY13 + 'Z05_2 项目支出决算明细表'!CZ13</f>
        <v>0.0</v>
      </c>
      <c r="CY13" s="24" t="n">
        <v>0.0</v>
      </c>
      <c r="CZ13" s="24" t="n">
        <v>0.0</v>
      </c>
      <c r="DA13" s="24" t="n">
        <f>('Z05_2 项目支出决算明细表'!DB13+'Z05_2 项目支出决算明细表'!DC13+'Z05_2 项目支出决算明细表'!DD13+'Z05_2 项目支出决算明细表'!DE13+'Z05_2 项目支出决算明细表'!DF13)</f>
        <v>0.0</v>
      </c>
      <c r="DB13" s="24" t="n">
        <v>0.0</v>
      </c>
      <c r="DC13" s="24" t="n">
        <v>0.0</v>
      </c>
      <c r="DD13" s="24" t="n">
        <v>0.0</v>
      </c>
      <c r="DE13" s="24" t="n">
        <v>0.0</v>
      </c>
      <c r="DF13" s="24" t="n">
        <v>0.0</v>
      </c>
      <c r="DG13" s="24" t="n">
        <f>('Z05_2 项目支出决算明细表'!DH13+'Z05_2 项目支出决算明细表'!DI13+'Z05_2 项目支出决算明细表'!DJ13)</f>
        <v>0.0</v>
      </c>
      <c r="DH13" s="24" t="n">
        <v>0.0</v>
      </c>
      <c r="DI13" s="24" t="n">
        <v>0.0</v>
      </c>
      <c r="DJ13" s="24" t="n">
        <v>0.0</v>
      </c>
      <c r="DK13" s="24" t="n">
        <f>('Z05_2 项目支出决算明细表'!DL13+'Z05_2 项目支出决算明细表'!DM13+'Z05_2 项目支出决算明细表'!DN13+'Z05_2 项目支出决算明细表'!DO13+'Z05_2 项目支出决算明细表'!DP13)</f>
        <v>0.0</v>
      </c>
      <c r="DL13" s="24" t="n">
        <v>0.0</v>
      </c>
      <c r="DM13" s="24" t="n">
        <v>0.0</v>
      </c>
      <c r="DN13" s="24" t="n">
        <v>0.0</v>
      </c>
      <c r="DO13" s="24" t="n">
        <v>0.0</v>
      </c>
      <c r="DP13" s="26"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I7:I13" allowBlank="true" errorStyle="stop">
      <formula1>HIDDENSHEETNAME!$N$2:$N$5</formula1>
    </dataValidation>
    <dataValidation type="list" sqref="J7:J13" allowBlank="true" errorStyle="stop">
      <formula1>HIDDENSHEETNAME!$C$2:$C$3</formula1>
    </dataValidation>
    <dataValidation type="list" sqref="F7:F13"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1419539.37</v>
      </c>
      <c r="L6" s="24" t="n">
        <f>SUM('Z06 项目支出分项目收入支出决算表'!L7)</f>
        <v>0.0</v>
      </c>
      <c r="M6" s="24" t="n">
        <f>SUM('Z06 项目支出分项目收入支出决算表'!M7)</f>
        <v>0.0</v>
      </c>
      <c r="N6" s="24" t="n">
        <f>SUM('Z06 项目支出分项目收入支出决算表'!N7)</f>
        <v>1419539.37</v>
      </c>
      <c r="O6" s="24" t="n">
        <f>SUM('Z06 项目支出分项目收入支出决算表'!O7)</f>
        <v>0.0</v>
      </c>
      <c r="P6" s="24" t="n">
        <f>SUM('Z06 项目支出分项目收入支出决算表'!P7)</f>
        <v>0.0</v>
      </c>
      <c r="Q6" s="24" t="n">
        <f>'Z06 项目支出分项目收入支出决算表'!R6 + 'Z06 项目支出分项目收入支出决算表'!S6</f>
        <v>1419539.37</v>
      </c>
      <c r="R6" s="24" t="n">
        <f>SUM('Z06 项目支出分项目收入支出决算表'!R7)</f>
        <v>1419539.37</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2010601</t>
        </is>
      </c>
      <c r="B7" s="174"/>
      <c r="C7" s="174"/>
      <c r="D7" s="172" t="inlineStr">
        <is>
          <t>行政运行费</t>
        </is>
      </c>
      <c r="E7" s="172"/>
      <c r="F7" s="172" t="inlineStr">
        <is>
          <t>其他运转类</t>
        </is>
      </c>
      <c r="G7" s="172"/>
      <c r="H7" s="172"/>
      <c r="I7" s="200" t="inlineStr">
        <is>
          <t>非基建项目</t>
        </is>
      </c>
      <c r="J7" s="172" t="inlineStr">
        <is>
          <t>否</t>
        </is>
      </c>
      <c r="K7" s="24" t="n">
        <v>398689.36</v>
      </c>
      <c r="L7" s="24" t="n">
        <v>0.0</v>
      </c>
      <c r="M7" s="24" t="n">
        <v>0.0</v>
      </c>
      <c r="N7" s="24" t="n">
        <v>398689.36</v>
      </c>
      <c r="O7" s="24" t="n">
        <v>0.0</v>
      </c>
      <c r="P7" s="24" t="n">
        <v>0.0</v>
      </c>
      <c r="Q7" s="24" t="n">
        <v>398689.36</v>
      </c>
      <c r="R7" s="24" t="n">
        <v>398689.36</v>
      </c>
      <c r="S7" s="24" t="n">
        <v>0.0</v>
      </c>
      <c r="T7" s="24" t="n">
        <v>0.0</v>
      </c>
      <c r="U7" s="24" t="n">
        <v>0.0</v>
      </c>
      <c r="V7" s="24" t="n">
        <v>0.0</v>
      </c>
      <c r="W7" s="24" t="n">
        <v>0.0</v>
      </c>
      <c r="X7" s="24" t="n">
        <v>0.0</v>
      </c>
      <c r="Y7" s="26" t="n">
        <v>0.0</v>
      </c>
    </row>
    <row r="8" customHeight="true" ht="15.0">
      <c r="A8" s="172" t="inlineStr">
        <is>
          <t>2010605</t>
        </is>
      </c>
      <c r="B8" s="174"/>
      <c r="C8" s="174"/>
      <c r="D8" s="172" t="inlineStr">
        <is>
          <t>国库业务费</t>
        </is>
      </c>
      <c r="E8" s="172"/>
      <c r="F8" s="172" t="inlineStr">
        <is>
          <t>其他运转类</t>
        </is>
      </c>
      <c r="G8" s="172"/>
      <c r="H8" s="172"/>
      <c r="I8" s="200" t="inlineStr">
        <is>
          <t>非基建项目</t>
        </is>
      </c>
      <c r="J8" s="172" t="inlineStr">
        <is>
          <t>否</t>
        </is>
      </c>
      <c r="K8" s="24" t="n">
        <v>34840.0</v>
      </c>
      <c r="L8" s="24" t="n">
        <v>0.0</v>
      </c>
      <c r="M8" s="24" t="n">
        <v>0.0</v>
      </c>
      <c r="N8" s="24" t="n">
        <v>34840.0</v>
      </c>
      <c r="O8" s="24" t="n">
        <v>0.0</v>
      </c>
      <c r="P8" s="24" t="n">
        <v>0.0</v>
      </c>
      <c r="Q8" s="24" t="n">
        <v>34840.0</v>
      </c>
      <c r="R8" s="24" t="n">
        <v>34840.0</v>
      </c>
      <c r="S8" s="24" t="n">
        <v>0.0</v>
      </c>
      <c r="T8" s="24" t="n">
        <v>0.0</v>
      </c>
      <c r="U8" s="24" t="n">
        <v>0.0</v>
      </c>
      <c r="V8" s="24" t="n">
        <v>0.0</v>
      </c>
      <c r="W8" s="24" t="n">
        <v>0.0</v>
      </c>
      <c r="X8" s="24" t="n">
        <v>0.0</v>
      </c>
      <c r="Y8" s="26" t="n">
        <v>0.0</v>
      </c>
    </row>
    <row r="9" customHeight="true" ht="15.0">
      <c r="A9" s="172" t="inlineStr">
        <is>
          <t>2010607</t>
        </is>
      </c>
      <c r="B9" s="174"/>
      <c r="C9" s="174"/>
      <c r="D9" s="172" t="inlineStr">
        <is>
          <t>信息化建设费</t>
        </is>
      </c>
      <c r="E9" s="172"/>
      <c r="F9" s="172" t="inlineStr">
        <is>
          <t>其他运转类</t>
        </is>
      </c>
      <c r="G9" s="172"/>
      <c r="H9" s="172"/>
      <c r="I9" s="200" t="inlineStr">
        <is>
          <t>非基建项目</t>
        </is>
      </c>
      <c r="J9" s="172" t="inlineStr">
        <is>
          <t>否</t>
        </is>
      </c>
      <c r="K9" s="24" t="n">
        <v>88624.0</v>
      </c>
      <c r="L9" s="24" t="n">
        <v>0.0</v>
      </c>
      <c r="M9" s="24" t="n">
        <v>0.0</v>
      </c>
      <c r="N9" s="24" t="n">
        <v>88624.0</v>
      </c>
      <c r="O9" s="24" t="n">
        <v>0.0</v>
      </c>
      <c r="P9" s="24" t="n">
        <v>0.0</v>
      </c>
      <c r="Q9" s="24" t="n">
        <v>88624.0</v>
      </c>
      <c r="R9" s="24" t="n">
        <v>88624.0</v>
      </c>
      <c r="S9" s="24" t="n">
        <v>0.0</v>
      </c>
      <c r="T9" s="24" t="n">
        <v>0.0</v>
      </c>
      <c r="U9" s="24" t="n">
        <v>0.0</v>
      </c>
      <c r="V9" s="24" t="n">
        <v>0.0</v>
      </c>
      <c r="W9" s="24" t="n">
        <v>0.0</v>
      </c>
      <c r="X9" s="24" t="n">
        <v>0.0</v>
      </c>
      <c r="Y9" s="26" t="n">
        <v>0.0</v>
      </c>
    </row>
    <row r="10" customHeight="true" ht="15.0">
      <c r="A10" s="172" t="inlineStr">
        <is>
          <t>2010699</t>
        </is>
      </c>
      <c r="B10" s="174"/>
      <c r="C10" s="174"/>
      <c r="D10" s="172" t="inlineStr">
        <is>
          <t>财政专项财政事务支出</t>
        </is>
      </c>
      <c r="E10" s="172"/>
      <c r="F10" s="172" t="inlineStr">
        <is>
          <t>其他运转类</t>
        </is>
      </c>
      <c r="G10" s="172"/>
      <c r="H10" s="172"/>
      <c r="I10" s="200" t="inlineStr">
        <is>
          <t>非基建项目</t>
        </is>
      </c>
      <c r="J10" s="172" t="inlineStr">
        <is>
          <t>否</t>
        </is>
      </c>
      <c r="K10" s="24" t="n">
        <v>316218.78</v>
      </c>
      <c r="L10" s="24" t="n">
        <v>0.0</v>
      </c>
      <c r="M10" s="24" t="n">
        <v>0.0</v>
      </c>
      <c r="N10" s="24" t="n">
        <v>316218.78</v>
      </c>
      <c r="O10" s="24" t="n">
        <v>0.0</v>
      </c>
      <c r="P10" s="24" t="n">
        <v>0.0</v>
      </c>
      <c r="Q10" s="24" t="n">
        <v>316218.78</v>
      </c>
      <c r="R10" s="24" t="n">
        <v>316218.78</v>
      </c>
      <c r="S10" s="24" t="n">
        <v>0.0</v>
      </c>
      <c r="T10" s="24" t="n">
        <v>0.0</v>
      </c>
      <c r="U10" s="24" t="n">
        <v>0.0</v>
      </c>
      <c r="V10" s="24" t="n">
        <v>0.0</v>
      </c>
      <c r="W10" s="24" t="n">
        <v>0.0</v>
      </c>
      <c r="X10" s="24" t="n">
        <v>0.0</v>
      </c>
      <c r="Y10" s="26" t="n">
        <v>0.0</v>
      </c>
    </row>
    <row r="11" customHeight="true" ht="15.0">
      <c r="A11" s="172" t="inlineStr">
        <is>
          <t>2010804</t>
        </is>
      </c>
      <c r="B11" s="174"/>
      <c r="C11" s="174"/>
      <c r="D11" s="172" t="inlineStr">
        <is>
          <t>审计业务费</t>
        </is>
      </c>
      <c r="E11" s="172"/>
      <c r="F11" s="172" t="inlineStr">
        <is>
          <t>其他运转类</t>
        </is>
      </c>
      <c r="G11" s="172"/>
      <c r="H11" s="172"/>
      <c r="I11" s="200" t="inlineStr">
        <is>
          <t>非基建项目</t>
        </is>
      </c>
      <c r="J11" s="172" t="inlineStr">
        <is>
          <t>否</t>
        </is>
      </c>
      <c r="K11" s="24" t="n">
        <v>2000.0</v>
      </c>
      <c r="L11" s="24" t="n">
        <v>0.0</v>
      </c>
      <c r="M11" s="24" t="n">
        <v>0.0</v>
      </c>
      <c r="N11" s="24" t="n">
        <v>2000.0</v>
      </c>
      <c r="O11" s="24" t="n">
        <v>0.0</v>
      </c>
      <c r="P11" s="24" t="n">
        <v>0.0</v>
      </c>
      <c r="Q11" s="24" t="n">
        <v>2000.0</v>
      </c>
      <c r="R11" s="24" t="n">
        <v>2000.0</v>
      </c>
      <c r="S11" s="24" t="n">
        <v>0.0</v>
      </c>
      <c r="T11" s="24" t="n">
        <v>0.0</v>
      </c>
      <c r="U11" s="24" t="n">
        <v>0.0</v>
      </c>
      <c r="V11" s="24" t="n">
        <v>0.0</v>
      </c>
      <c r="W11" s="24" t="n">
        <v>0.0</v>
      </c>
      <c r="X11" s="24" t="n">
        <v>0.0</v>
      </c>
      <c r="Y11" s="26" t="n">
        <v>0.0</v>
      </c>
    </row>
    <row r="12" customHeight="true" ht="15.0">
      <c r="A12" s="172" t="inlineStr">
        <is>
          <t>2159999</t>
        </is>
      </c>
      <c r="B12" s="174"/>
      <c r="C12" s="174"/>
      <c r="D12" s="172" t="inlineStr">
        <is>
          <t>财政专项资源勘探工业信息等支出</t>
        </is>
      </c>
      <c r="E12" s="172"/>
      <c r="F12" s="172" t="inlineStr">
        <is>
          <t>其他运转类</t>
        </is>
      </c>
      <c r="G12" s="172"/>
      <c r="H12" s="172"/>
      <c r="I12" s="200" t="inlineStr">
        <is>
          <t>非基建项目</t>
        </is>
      </c>
      <c r="J12" s="172" t="inlineStr">
        <is>
          <t>否</t>
        </is>
      </c>
      <c r="K12" s="24" t="n">
        <v>106930.0</v>
      </c>
      <c r="L12" s="24" t="n">
        <v>0.0</v>
      </c>
      <c r="M12" s="24" t="n">
        <v>0.0</v>
      </c>
      <c r="N12" s="24" t="n">
        <v>106930.0</v>
      </c>
      <c r="O12" s="24" t="n">
        <v>0.0</v>
      </c>
      <c r="P12" s="24" t="n">
        <v>0.0</v>
      </c>
      <c r="Q12" s="24" t="n">
        <v>106930.0</v>
      </c>
      <c r="R12" s="24" t="n">
        <v>106930.0</v>
      </c>
      <c r="S12" s="24" t="n">
        <v>0.0</v>
      </c>
      <c r="T12" s="24" t="n">
        <v>0.0</v>
      </c>
      <c r="U12" s="24" t="n">
        <v>0.0</v>
      </c>
      <c r="V12" s="24" t="n">
        <v>0.0</v>
      </c>
      <c r="W12" s="24" t="n">
        <v>0.0</v>
      </c>
      <c r="X12" s="24" t="n">
        <v>0.0</v>
      </c>
      <c r="Y12" s="26" t="n">
        <v>0.0</v>
      </c>
    </row>
    <row r="13" customHeight="true" ht="15.0">
      <c r="A13" s="172" t="inlineStr">
        <is>
          <t>2299999</t>
        </is>
      </c>
      <c r="B13" s="174"/>
      <c r="C13" s="174"/>
      <c r="D13" s="172" t="inlineStr">
        <is>
          <t>拨付管委会名下房产不动产登记费</t>
        </is>
      </c>
      <c r="E13" s="172"/>
      <c r="F13" s="172" t="inlineStr">
        <is>
          <t>其他运转类</t>
        </is>
      </c>
      <c r="G13" s="172"/>
      <c r="H13" s="172"/>
      <c r="I13" s="200" t="inlineStr">
        <is>
          <t>非基建项目</t>
        </is>
      </c>
      <c r="J13" s="172" t="inlineStr">
        <is>
          <t>否</t>
        </is>
      </c>
      <c r="K13" s="24" t="n">
        <f>'Z06 项目支出分项目收入支出决算表'!L13 + 'Z06 项目支出分项目收入支出决算表'!N13 + 'Z06 项目支出分项目收入支出决算表'!P13</f>
        <v>472237.23</v>
      </c>
      <c r="L13" s="24" t="n">
        <v>0.0</v>
      </c>
      <c r="M13" s="24" t="n">
        <v>0.0</v>
      </c>
      <c r="N13" s="24" t="n">
        <v>472237.23</v>
      </c>
      <c r="O13" s="24" t="n">
        <v>0.0</v>
      </c>
      <c r="P13" s="24" t="n">
        <v>0.0</v>
      </c>
      <c r="Q13" s="24" t="n">
        <f>'Z06 项目支出分项目收入支出决算表'!R13 + 'Z06 项目支出分项目收入支出决算表'!S13</f>
        <v>472237.23</v>
      </c>
      <c r="R13" s="24" t="n">
        <v>472237.23</v>
      </c>
      <c r="S13" s="24" t="n">
        <v>0.0</v>
      </c>
      <c r="T13" s="24" t="n">
        <v>0.0</v>
      </c>
      <c r="U13" s="24" t="n">
        <v>0.0</v>
      </c>
      <c r="V13" s="24" t="n">
        <f>'Z06 项目支出分项目收入支出决算表'!K13 - 'Z06 项目支出分项目收入支出决算表'!Q13 + 'Z06 项目支出分项目收入支出决算表'!T13 - 'Z06 项目支出分项目收入支出决算表'!U13</f>
        <v>0.0</v>
      </c>
      <c r="W13" s="24" t="n">
        <f>'Z06 项目支出分项目收入支出决算表'!X13 + 'Z06 项目支出分项目收入支出决算表'!Y13</f>
        <v>0.0</v>
      </c>
      <c r="X13" s="24" t="n">
        <v>0.0</v>
      </c>
      <c r="Y13" s="26" t="n">
        <v>0.0</v>
      </c>
    </row>
  </sheetData>
  <mergeCells count="40">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s>
  <dataValidations count="3">
    <dataValidation type="list" sqref="J7:J13" allowBlank="true" errorStyle="stop">
      <formula1>HIDDENSHEETNAME!$C$2:$C$3</formula1>
    </dataValidation>
    <dataValidation type="list" sqref="F7:F13" allowBlank="true" errorStyle="stop">
      <formula1>HIDDENSHEETNAME!$O$2:$O$3</formula1>
    </dataValidation>
    <dataValidation type="list" sqref="I7:I13"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2657840.62</v>
      </c>
      <c r="I6" s="24" t="n">
        <f>SUM('Z07 一般公共预算财政拨款收入支出决算表'!I7)</f>
        <v>1238301.25</v>
      </c>
      <c r="J6" s="24" t="n">
        <f>SUM('Z07 一般公共预算财政拨款收入支出决算表'!J7)</f>
        <v>1419539.37</v>
      </c>
      <c r="K6" s="24" t="n">
        <f>'Z07 一般公共预算财政拨款收入支出决算表'!L6 + 'Z07 一般公共预算财政拨款收入支出决算表'!O6</f>
        <v>2657840.62</v>
      </c>
      <c r="L6" s="24" t="n">
        <f>'Z07 一般公共预算财政拨款收入支出决算表'!M6 + 'Z07 一般公共预算财政拨款收入支出决算表'!N6</f>
        <v>1238301.25</v>
      </c>
      <c r="M6" s="24" t="n">
        <f>SUM('Z07 一般公共预算财政拨款收入支出决算表'!M7)</f>
        <v>974860.63</v>
      </c>
      <c r="N6" s="24" t="n">
        <f>SUM('Z07 一般公共预算财政拨款收入支出决算表'!N7)</f>
        <v>263440.62</v>
      </c>
      <c r="O6" s="24" t="n">
        <f>SUM('Z07 一般公共预算财政拨款收入支出决算表'!O7)</f>
        <v>1419539.37</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2010601</t>
        </is>
      </c>
      <c r="B7" s="174"/>
      <c r="C7" s="174"/>
      <c r="D7" s="30" t="inlineStr">
        <is>
          <t>行政运行</t>
        </is>
      </c>
      <c r="E7" s="24" t="n">
        <v>0.0</v>
      </c>
      <c r="F7" s="24" t="n">
        <v>0.0</v>
      </c>
      <c r="G7" s="24" t="n">
        <v>0.0</v>
      </c>
      <c r="H7" s="24" t="n">
        <v>1636990.61</v>
      </c>
      <c r="I7" s="24" t="n">
        <v>1238301.25</v>
      </c>
      <c r="J7" s="24" t="n">
        <v>398689.36</v>
      </c>
      <c r="K7" s="24" t="n">
        <v>1636990.61</v>
      </c>
      <c r="L7" s="24" t="n">
        <v>1238301.25</v>
      </c>
      <c r="M7" s="24" t="n">
        <v>974860.63</v>
      </c>
      <c r="N7" s="24" t="n">
        <v>263440.62</v>
      </c>
      <c r="O7" s="24" t="n">
        <v>398689.36</v>
      </c>
      <c r="P7" s="24" t="n">
        <v>0.0</v>
      </c>
      <c r="Q7" s="24" t="n">
        <v>0.0</v>
      </c>
      <c r="R7" s="24" t="n">
        <v>0.0</v>
      </c>
      <c r="S7" s="24" t="n">
        <v>0.0</v>
      </c>
      <c r="T7" s="26" t="n">
        <v>0.0</v>
      </c>
    </row>
    <row r="8" customHeight="true" ht="15.0">
      <c r="A8" s="172" t="inlineStr">
        <is>
          <t>2010605</t>
        </is>
      </c>
      <c r="B8" s="174"/>
      <c r="C8" s="174"/>
      <c r="D8" s="30" t="inlineStr">
        <is>
          <t>财政国库业务</t>
        </is>
      </c>
      <c r="E8" s="24" t="n">
        <v>0.0</v>
      </c>
      <c r="F8" s="24" t="n">
        <v>0.0</v>
      </c>
      <c r="G8" s="24" t="n">
        <v>0.0</v>
      </c>
      <c r="H8" s="24" t="n">
        <v>34840.0</v>
      </c>
      <c r="I8" s="24" t="n">
        <v>0.0</v>
      </c>
      <c r="J8" s="24" t="n">
        <v>34840.0</v>
      </c>
      <c r="K8" s="24" t="n">
        <v>34840.0</v>
      </c>
      <c r="L8" s="24" t="n">
        <v>0.0</v>
      </c>
      <c r="M8" s="24" t="n">
        <v>0.0</v>
      </c>
      <c r="N8" s="24" t="n">
        <v>0.0</v>
      </c>
      <c r="O8" s="24" t="n">
        <v>34840.0</v>
      </c>
      <c r="P8" s="24" t="n">
        <v>0.0</v>
      </c>
      <c r="Q8" s="24" t="n">
        <v>0.0</v>
      </c>
      <c r="R8" s="24" t="n">
        <v>0.0</v>
      </c>
      <c r="S8" s="24" t="n">
        <v>0.0</v>
      </c>
      <c r="T8" s="26" t="n">
        <v>0.0</v>
      </c>
    </row>
    <row r="9" customHeight="true" ht="15.0">
      <c r="A9" s="172" t="inlineStr">
        <is>
          <t>2010607</t>
        </is>
      </c>
      <c r="B9" s="174"/>
      <c r="C9" s="174"/>
      <c r="D9" s="30" t="inlineStr">
        <is>
          <t>信息化建设</t>
        </is>
      </c>
      <c r="E9" s="24" t="n">
        <v>0.0</v>
      </c>
      <c r="F9" s="24" t="n">
        <v>0.0</v>
      </c>
      <c r="G9" s="24" t="n">
        <v>0.0</v>
      </c>
      <c r="H9" s="24" t="n">
        <v>88624.0</v>
      </c>
      <c r="I9" s="24" t="n">
        <v>0.0</v>
      </c>
      <c r="J9" s="24" t="n">
        <v>88624.0</v>
      </c>
      <c r="K9" s="24" t="n">
        <v>88624.0</v>
      </c>
      <c r="L9" s="24" t="n">
        <v>0.0</v>
      </c>
      <c r="M9" s="24" t="n">
        <v>0.0</v>
      </c>
      <c r="N9" s="24" t="n">
        <v>0.0</v>
      </c>
      <c r="O9" s="24" t="n">
        <v>88624.0</v>
      </c>
      <c r="P9" s="24" t="n">
        <v>0.0</v>
      </c>
      <c r="Q9" s="24" t="n">
        <v>0.0</v>
      </c>
      <c r="R9" s="24" t="n">
        <v>0.0</v>
      </c>
      <c r="S9" s="24" t="n">
        <v>0.0</v>
      </c>
      <c r="T9" s="26" t="n">
        <v>0.0</v>
      </c>
    </row>
    <row r="10" customHeight="true" ht="15.0">
      <c r="A10" s="172" t="inlineStr">
        <is>
          <t>2010699</t>
        </is>
      </c>
      <c r="B10" s="174"/>
      <c r="C10" s="174"/>
      <c r="D10" s="30" t="inlineStr">
        <is>
          <t>其他财政事务支出</t>
        </is>
      </c>
      <c r="E10" s="24" t="n">
        <v>0.0</v>
      </c>
      <c r="F10" s="24" t="n">
        <v>0.0</v>
      </c>
      <c r="G10" s="24" t="n">
        <v>0.0</v>
      </c>
      <c r="H10" s="24" t="n">
        <v>316218.78</v>
      </c>
      <c r="I10" s="24" t="n">
        <v>0.0</v>
      </c>
      <c r="J10" s="24" t="n">
        <v>316218.78</v>
      </c>
      <c r="K10" s="24" t="n">
        <v>316218.78</v>
      </c>
      <c r="L10" s="24" t="n">
        <v>0.0</v>
      </c>
      <c r="M10" s="24" t="n">
        <v>0.0</v>
      </c>
      <c r="N10" s="24" t="n">
        <v>0.0</v>
      </c>
      <c r="O10" s="24" t="n">
        <v>316218.78</v>
      </c>
      <c r="P10" s="24" t="n">
        <v>0.0</v>
      </c>
      <c r="Q10" s="24" t="n">
        <v>0.0</v>
      </c>
      <c r="R10" s="24" t="n">
        <v>0.0</v>
      </c>
      <c r="S10" s="24" t="n">
        <v>0.0</v>
      </c>
      <c r="T10" s="26" t="n">
        <v>0.0</v>
      </c>
    </row>
    <row r="11" customHeight="true" ht="15.0">
      <c r="A11" s="172" t="inlineStr">
        <is>
          <t>2010804</t>
        </is>
      </c>
      <c r="B11" s="174"/>
      <c r="C11" s="174"/>
      <c r="D11" s="30" t="inlineStr">
        <is>
          <t>审计业务</t>
        </is>
      </c>
      <c r="E11" s="24" t="n">
        <v>0.0</v>
      </c>
      <c r="F11" s="24" t="n">
        <v>0.0</v>
      </c>
      <c r="G11" s="24" t="n">
        <v>0.0</v>
      </c>
      <c r="H11" s="24" t="n">
        <v>2000.0</v>
      </c>
      <c r="I11" s="24" t="n">
        <v>0.0</v>
      </c>
      <c r="J11" s="24" t="n">
        <v>2000.0</v>
      </c>
      <c r="K11" s="24" t="n">
        <v>2000.0</v>
      </c>
      <c r="L11" s="24" t="n">
        <v>0.0</v>
      </c>
      <c r="M11" s="24" t="n">
        <v>0.0</v>
      </c>
      <c r="N11" s="24" t="n">
        <v>0.0</v>
      </c>
      <c r="O11" s="24" t="n">
        <v>2000.0</v>
      </c>
      <c r="P11" s="24" t="n">
        <v>0.0</v>
      </c>
      <c r="Q11" s="24" t="n">
        <v>0.0</v>
      </c>
      <c r="R11" s="24" t="n">
        <v>0.0</v>
      </c>
      <c r="S11" s="24" t="n">
        <v>0.0</v>
      </c>
      <c r="T11" s="26" t="n">
        <v>0.0</v>
      </c>
    </row>
    <row r="12" customHeight="true" ht="15.0">
      <c r="A12" s="172" t="inlineStr">
        <is>
          <t>2159999</t>
        </is>
      </c>
      <c r="B12" s="174"/>
      <c r="C12" s="174"/>
      <c r="D12" s="30" t="inlineStr">
        <is>
          <t>其他资源勘探工业信息等支出</t>
        </is>
      </c>
      <c r="E12" s="24" t="n">
        <v>0.0</v>
      </c>
      <c r="F12" s="24" t="n">
        <v>0.0</v>
      </c>
      <c r="G12" s="24" t="n">
        <v>0.0</v>
      </c>
      <c r="H12" s="24" t="n">
        <v>106930.0</v>
      </c>
      <c r="I12" s="24" t="n">
        <v>0.0</v>
      </c>
      <c r="J12" s="24" t="n">
        <v>106930.0</v>
      </c>
      <c r="K12" s="24" t="n">
        <v>106930.0</v>
      </c>
      <c r="L12" s="24" t="n">
        <v>0.0</v>
      </c>
      <c r="M12" s="24" t="n">
        <v>0.0</v>
      </c>
      <c r="N12" s="24" t="n">
        <v>0.0</v>
      </c>
      <c r="O12" s="24" t="n">
        <v>106930.0</v>
      </c>
      <c r="P12" s="24" t="n">
        <v>0.0</v>
      </c>
      <c r="Q12" s="24" t="n">
        <v>0.0</v>
      </c>
      <c r="R12" s="24" t="n">
        <v>0.0</v>
      </c>
      <c r="S12" s="24" t="n">
        <v>0.0</v>
      </c>
      <c r="T12" s="26" t="n">
        <v>0.0</v>
      </c>
    </row>
    <row r="13" customHeight="true" ht="15.0">
      <c r="A13" s="172" t="inlineStr">
        <is>
          <t>2299999</t>
        </is>
      </c>
      <c r="B13" s="174"/>
      <c r="C13" s="174"/>
      <c r="D13" s="30" t="inlineStr">
        <is>
          <t>其他支出</t>
        </is>
      </c>
      <c r="E13" s="24" t="n">
        <f>'Z07 一般公共预算财政拨款收入支出决算表'!F13 + 'Z07 一般公共预算财政拨款收入支出决算表'!G13</f>
        <v>0.0</v>
      </c>
      <c r="F13" s="24" t="n">
        <v>0.0</v>
      </c>
      <c r="G13" s="24" t="n">
        <v>0.0</v>
      </c>
      <c r="H13" s="24" t="n">
        <f>'Z07 一般公共预算财政拨款收入支出决算表'!I13 + 'Z07 一般公共预算财政拨款收入支出决算表'!J13</f>
        <v>472237.23</v>
      </c>
      <c r="I13" s="24" t="n">
        <v>0.0</v>
      </c>
      <c r="J13" s="24" t="n">
        <v>472237.23</v>
      </c>
      <c r="K13" s="24" t="n">
        <f>'Z07 一般公共预算财政拨款收入支出决算表'!L13 + 'Z07 一般公共预算财政拨款收入支出决算表'!O13</f>
        <v>472237.23</v>
      </c>
      <c r="L13" s="24" t="n">
        <f>'Z07 一般公共预算财政拨款收入支出决算表'!M13 + 'Z07 一般公共预算财政拨款收入支出决算表'!N13</f>
        <v>0.0</v>
      </c>
      <c r="M13" s="24" t="n">
        <f>'Z07 一般公共预算财政拨款收入支出决算表'!M13</f>
        <v>0.0</v>
      </c>
      <c r="N13" s="24" t="n">
        <f>'Z07 一般公共预算财政拨款收入支出决算表'!N13</f>
        <v>0.0</v>
      </c>
      <c r="O13" s="24" t="n">
        <f>'Z07 一般公共预算财政拨款收入支出决算表'!O13</f>
        <v>472237.23</v>
      </c>
      <c r="P13" s="24" t="n">
        <f>'Z07 一般公共预算财政拨款收入支出决算表'!Q13 + 'Z07 一般公共预算财政拨款收入支出决算表'!R13</f>
        <v>0.0</v>
      </c>
      <c r="Q13" s="24" t="n">
        <f>'Z07 一般公共预算财政拨款收入支出决算表'!F13 + 'Z07 一般公共预算财政拨款收入支出决算表'!I13 - 'Z07 一般公共预算财政拨款收入支出决算表'!L13</f>
        <v>0.0</v>
      </c>
      <c r="R13" s="24" t="n">
        <f>'Z07 一般公共预算财政拨款收入支出决算表'!S13 + 'Z07 一般公共预算财政拨款收入支出决算表'!T13</f>
        <v>0.0</v>
      </c>
      <c r="S13" s="24" t="n">
        <v>0.0</v>
      </c>
      <c r="T13" s="26" t="n">
        <v>0.0</v>
      </c>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2657840.62</v>
      </c>
      <c r="F6" s="24" t="n">
        <f>SUM('Z08 一般公共预算财政拨款支出决算明细表'!F7)</f>
        <v>974860.63</v>
      </c>
      <c r="G6" s="24" t="n">
        <f>SUM('Z08 一般公共预算财政拨款支出决算明细表'!G7)</f>
        <v>386455.0</v>
      </c>
      <c r="H6" s="24" t="n">
        <f>SUM('Z08 一般公共预算财政拨款支出决算明细表'!H7)</f>
        <v>275992.0</v>
      </c>
      <c r="I6" s="24" t="n">
        <f>SUM('Z08 一般公共预算财政拨款支出决算明细表'!I7)</f>
        <v>0.0</v>
      </c>
      <c r="J6" s="24" t="n">
        <f>SUM('Z08 一般公共预算财政拨款支出决算明细表'!J7)</f>
        <v>0.0</v>
      </c>
      <c r="K6" s="24" t="n">
        <f>SUM('Z08 一般公共预算财政拨款支出决算明细表'!K7)</f>
        <v>312413.63</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1583179.99</v>
      </c>
      <c r="U6" s="24" t="n">
        <f>SUM('Z08 一般公共预算财政拨款支出决算明细表'!U7)</f>
        <v>97163.85</v>
      </c>
      <c r="V6" s="24" t="n">
        <f>SUM('Z08 一般公共预算财政拨款支出决算明细表'!V7)</f>
        <v>2300.0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2047.0</v>
      </c>
      <c r="AB6" s="24" t="n">
        <f>SUM('Z08 一般公共预算财政拨款支出决算明细表'!AB7)</f>
        <v>0.0</v>
      </c>
      <c r="AC6" s="24" t="n">
        <f>SUM('Z08 一般公共预算财政拨款支出决算明细表'!AC7)</f>
        <v>0.0</v>
      </c>
      <c r="AD6" s="24" t="n">
        <f>SUM('Z08 一般公共预算财政拨款支出决算明细表'!AD7)</f>
        <v>67444.6</v>
      </c>
      <c r="AE6" s="24" t="n">
        <f>SUM('Z08 一般公共预算财政拨款支出决算明细表'!AE7)</f>
        <v>0.0</v>
      </c>
      <c r="AF6" s="24" t="n">
        <f>SUM('Z08 一般公共预算财政拨款支出决算明细表'!AF7)</f>
        <v>50800.0</v>
      </c>
      <c r="AG6" s="24" t="n">
        <f>SUM('Z08 一般公共预算财政拨款支出决算明细表'!AG7)</f>
        <v>29424.0</v>
      </c>
      <c r="AH6" s="24" t="n">
        <f>SUM('Z08 一般公共预算财政拨款支出决算明细表'!AH7)</f>
        <v>0.0</v>
      </c>
      <c r="AI6" s="24" t="n">
        <f>SUM('Z08 一般公共预算财政拨款支出决算明细表'!AI7)</f>
        <v>19380.0</v>
      </c>
      <c r="AJ6" s="24" t="n">
        <f>SUM('Z08 一般公共预算财政拨款支出决算明细表'!AJ7)</f>
        <v>3252.0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416140.93</v>
      </c>
      <c r="AO6" s="24" t="n">
        <f>SUM('Z08 一般公共预算财政拨款支出决算明细表'!AO7)</f>
        <v>748516.46</v>
      </c>
      <c r="AP6" s="24" t="n">
        <f>SUM('Z08 一般公共预算财政拨款支出决算明细表'!AP7)</f>
        <v>100000.0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46711.15</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99800.0</v>
      </c>
      <c r="CB6" s="24" t="n">
        <f>SUM('Z08 一般公共预算财政拨款支出决算明细表'!CB7)</f>
        <v>0.0</v>
      </c>
      <c r="CC6" s="24" t="n">
        <f>SUM('Z08 一般公共预算财政拨款支出决算明细表'!CC7)</f>
        <v>76200.0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23600.0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2010601</t>
        </is>
      </c>
      <c r="B7" s="174"/>
      <c r="C7" s="174"/>
      <c r="D7" s="30" t="inlineStr">
        <is>
          <t>行政运行</t>
        </is>
      </c>
      <c r="E7" s="24" t="n">
        <v>1636990.61</v>
      </c>
      <c r="F7" s="24" t="n">
        <v>974860.63</v>
      </c>
      <c r="G7" s="24" t="n">
        <v>386455.0</v>
      </c>
      <c r="H7" s="24" t="n">
        <v>275992.0</v>
      </c>
      <c r="I7" s="24" t="n">
        <v>0.0</v>
      </c>
      <c r="J7" s="24" t="n">
        <v>0.0</v>
      </c>
      <c r="K7" s="24" t="n">
        <v>312413.63</v>
      </c>
      <c r="L7" s="24" t="n">
        <v>0.0</v>
      </c>
      <c r="M7" s="24" t="n">
        <v>0.0</v>
      </c>
      <c r="N7" s="24" t="n">
        <v>0.0</v>
      </c>
      <c r="O7" s="24" t="n">
        <v>0.0</v>
      </c>
      <c r="P7" s="24" t="n">
        <v>0.0</v>
      </c>
      <c r="Q7" s="24" t="n">
        <v>0.0</v>
      </c>
      <c r="R7" s="24" t="n">
        <v>0.0</v>
      </c>
      <c r="S7" s="24" t="n">
        <v>0.0</v>
      </c>
      <c r="T7" s="24" t="n">
        <v>662129.98</v>
      </c>
      <c r="U7" s="24" t="n">
        <v>57562.37</v>
      </c>
      <c r="V7" s="24" t="n">
        <v>2300.0</v>
      </c>
      <c r="W7" s="24" t="n">
        <v>0.0</v>
      </c>
      <c r="X7" s="24" t="n">
        <v>0.0</v>
      </c>
      <c r="Y7" s="24" t="n">
        <v>0.0</v>
      </c>
      <c r="Z7" s="24" t="n">
        <v>0.0</v>
      </c>
      <c r="AA7" s="24" t="n">
        <v>2047.0</v>
      </c>
      <c r="AB7" s="24" t="n">
        <v>0.0</v>
      </c>
      <c r="AC7" s="24" t="n">
        <v>0.0</v>
      </c>
      <c r="AD7" s="24" t="n">
        <v>51799.1</v>
      </c>
      <c r="AE7" s="24" t="n">
        <v>0.0</v>
      </c>
      <c r="AF7" s="24" t="n">
        <v>2000.0</v>
      </c>
      <c r="AG7" s="24" t="n">
        <v>0.0</v>
      </c>
      <c r="AH7" s="24" t="n">
        <v>0.0</v>
      </c>
      <c r="AI7" s="24" t="n">
        <v>4380.0</v>
      </c>
      <c r="AJ7" s="24" t="n">
        <v>3252.0</v>
      </c>
      <c r="AK7" s="24" t="n">
        <v>0.0</v>
      </c>
      <c r="AL7" s="24" t="n">
        <v>0.0</v>
      </c>
      <c r="AM7" s="24" t="n">
        <v>0.0</v>
      </c>
      <c r="AN7" s="24" t="n">
        <v>405672.36</v>
      </c>
      <c r="AO7" s="24" t="n">
        <v>0.0</v>
      </c>
      <c r="AP7" s="24" t="n">
        <v>100000.0</v>
      </c>
      <c r="AQ7" s="24" t="n">
        <v>0.0</v>
      </c>
      <c r="AR7" s="24" t="n">
        <v>0.0</v>
      </c>
      <c r="AS7" s="24" t="n">
        <v>0.0</v>
      </c>
      <c r="AT7" s="24" t="n">
        <v>0.0</v>
      </c>
      <c r="AU7" s="24" t="n">
        <v>33117.15</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2010605</t>
        </is>
      </c>
      <c r="B8" s="174"/>
      <c r="C8" s="174"/>
      <c r="D8" s="30" t="inlineStr">
        <is>
          <t>财政国库业务</t>
        </is>
      </c>
      <c r="E8" s="24" t="n">
        <v>34840.0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34840.0</v>
      </c>
      <c r="U8" s="24" t="n">
        <v>0.0</v>
      </c>
      <c r="V8" s="24" t="n">
        <v>0.0</v>
      </c>
      <c r="W8" s="24" t="n">
        <v>0.0</v>
      </c>
      <c r="X8" s="24" t="n">
        <v>0.0</v>
      </c>
      <c r="Y8" s="24" t="n">
        <v>0.0</v>
      </c>
      <c r="Z8" s="24" t="n">
        <v>0.0</v>
      </c>
      <c r="AA8" s="24" t="n">
        <v>0.0</v>
      </c>
      <c r="AB8" s="24" t="n">
        <v>0.0</v>
      </c>
      <c r="AC8" s="24" t="n">
        <v>0.0</v>
      </c>
      <c r="AD8" s="24" t="n">
        <v>4840.0</v>
      </c>
      <c r="AE8" s="24" t="n">
        <v>0.0</v>
      </c>
      <c r="AF8" s="24" t="n">
        <v>0.0</v>
      </c>
      <c r="AG8" s="24" t="n">
        <v>0.0</v>
      </c>
      <c r="AH8" s="24" t="n">
        <v>0.0</v>
      </c>
      <c r="AI8" s="24" t="n">
        <v>0.0</v>
      </c>
      <c r="AJ8" s="24" t="n">
        <v>0.0</v>
      </c>
      <c r="AK8" s="24" t="n">
        <v>0.0</v>
      </c>
      <c r="AL8" s="24" t="n">
        <v>0.0</v>
      </c>
      <c r="AM8" s="24" t="n">
        <v>0.0</v>
      </c>
      <c r="AN8" s="24" t="n">
        <v>0.0</v>
      </c>
      <c r="AO8" s="24" t="n">
        <v>30000.0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2010607</t>
        </is>
      </c>
      <c r="B9" s="174"/>
      <c r="C9" s="174"/>
      <c r="D9" s="30" t="inlineStr">
        <is>
          <t>信息化建设</t>
        </is>
      </c>
      <c r="E9" s="24" t="n">
        <v>88624.0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59424.0</v>
      </c>
      <c r="U9" s="24" t="n">
        <v>0.0</v>
      </c>
      <c r="V9" s="24" t="n">
        <v>0.0</v>
      </c>
      <c r="W9" s="24" t="n">
        <v>0.0</v>
      </c>
      <c r="X9" s="24" t="n">
        <v>0.0</v>
      </c>
      <c r="Y9" s="24" t="n">
        <v>0.0</v>
      </c>
      <c r="Z9" s="24" t="n">
        <v>0.0</v>
      </c>
      <c r="AA9" s="24" t="n">
        <v>0.0</v>
      </c>
      <c r="AB9" s="24" t="n">
        <v>0.0</v>
      </c>
      <c r="AC9" s="24" t="n">
        <v>0.0</v>
      </c>
      <c r="AD9" s="24" t="n">
        <v>0.0</v>
      </c>
      <c r="AE9" s="24" t="n">
        <v>0.0</v>
      </c>
      <c r="AF9" s="24" t="n">
        <v>30000.0</v>
      </c>
      <c r="AG9" s="24" t="n">
        <v>29424.0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29200.0</v>
      </c>
      <c r="CB9" s="24" t="n">
        <v>0.0</v>
      </c>
      <c r="CC9" s="24" t="n">
        <v>26200.0</v>
      </c>
      <c r="CD9" s="24" t="n">
        <v>0.0</v>
      </c>
      <c r="CE9" s="24" t="n">
        <v>0.0</v>
      </c>
      <c r="CF9" s="24" t="n">
        <v>0.0</v>
      </c>
      <c r="CG9" s="24" t="n">
        <v>3000.0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2010699</t>
        </is>
      </c>
      <c r="B10" s="174"/>
      <c r="C10" s="174"/>
      <c r="D10" s="30" t="inlineStr">
        <is>
          <t>其他财政事务支出</t>
        </is>
      </c>
      <c r="E10" s="24" t="n">
        <v>316218.78</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245618.78</v>
      </c>
      <c r="U10" s="24" t="n">
        <v>29620.0</v>
      </c>
      <c r="V10" s="24" t="n">
        <v>0.0</v>
      </c>
      <c r="W10" s="24" t="n">
        <v>0.0</v>
      </c>
      <c r="X10" s="24" t="n">
        <v>0.0</v>
      </c>
      <c r="Y10" s="24" t="n">
        <v>0.0</v>
      </c>
      <c r="Z10" s="24" t="n">
        <v>0.0</v>
      </c>
      <c r="AA10" s="24" t="n">
        <v>0.0</v>
      </c>
      <c r="AB10" s="24" t="n">
        <v>0.0</v>
      </c>
      <c r="AC10" s="24" t="n">
        <v>0.0</v>
      </c>
      <c r="AD10" s="24" t="n">
        <v>10805.5</v>
      </c>
      <c r="AE10" s="24" t="n">
        <v>0.0</v>
      </c>
      <c r="AF10" s="24" t="n">
        <v>18800.0</v>
      </c>
      <c r="AG10" s="24" t="n">
        <v>0.0</v>
      </c>
      <c r="AH10" s="24" t="n">
        <v>0.0</v>
      </c>
      <c r="AI10" s="24" t="n">
        <v>15000.0</v>
      </c>
      <c r="AJ10" s="24" t="n">
        <v>0.0</v>
      </c>
      <c r="AK10" s="24" t="n">
        <v>0.0</v>
      </c>
      <c r="AL10" s="24" t="n">
        <v>0.0</v>
      </c>
      <c r="AM10" s="24" t="n">
        <v>0.0</v>
      </c>
      <c r="AN10" s="24" t="n">
        <v>10468.57</v>
      </c>
      <c r="AO10" s="24" t="n">
        <v>151180.71</v>
      </c>
      <c r="AP10" s="24" t="n">
        <v>0.0</v>
      </c>
      <c r="AQ10" s="24" t="n">
        <v>0.0</v>
      </c>
      <c r="AR10" s="24" t="n">
        <v>0.0</v>
      </c>
      <c r="AS10" s="24" t="n">
        <v>0.0</v>
      </c>
      <c r="AT10" s="24" t="n">
        <v>0.0</v>
      </c>
      <c r="AU10" s="24" t="n">
        <v>9744.0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70600.0</v>
      </c>
      <c r="CB10" s="24" t="n">
        <v>0.0</v>
      </c>
      <c r="CC10" s="24" t="n">
        <v>50000.0</v>
      </c>
      <c r="CD10" s="24" t="n">
        <v>0.0</v>
      </c>
      <c r="CE10" s="24" t="n">
        <v>0.0</v>
      </c>
      <c r="CF10" s="24" t="n">
        <v>0.0</v>
      </c>
      <c r="CG10" s="24" t="n">
        <v>20600.0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2010804</t>
        </is>
      </c>
      <c r="B11" s="174"/>
      <c r="C11" s="174"/>
      <c r="D11" s="30" t="inlineStr">
        <is>
          <t>审计业务</t>
        </is>
      </c>
      <c r="E11" s="24" t="n">
        <v>2000.0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2000.0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2000.0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2159999</t>
        </is>
      </c>
      <c r="B12" s="174"/>
      <c r="C12" s="174"/>
      <c r="D12" s="30" t="inlineStr">
        <is>
          <t>其他资源勘探工业信息等支出</t>
        </is>
      </c>
      <c r="E12" s="24" t="n">
        <v>106930.0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106930.0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106930.0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2299999</t>
        </is>
      </c>
      <c r="B13" s="174"/>
      <c r="C13" s="174"/>
      <c r="D13" s="30" t="inlineStr">
        <is>
          <t>其他支出</t>
        </is>
      </c>
      <c r="E13" s="24" t="n">
        <f>'Z08 一般公共预算财政拨款支出决算明细表'!F13 + 'Z08 一般公共预算财政拨款支出决算明细表'!T13 + 'Z08 一般公共预算财政拨款支出决算明细表'!AV13 + 'Z08 一般公共预算财政拨款支出决算明细表'!BI13 + 'Z08 一般公共预算财政拨款支出决算明细表'!BN13 + 'Z08 一般公共预算财政拨款支出决算明细表'!CA13 + 'Z08 一般公共预算财政拨款支出决算明细表'!CR13 + 'Z08 一般公共预算财政拨款支出决算明细表'!CU13 + 'Z08 一般公共预算财政拨款支出决算明细表'!DA13 + 'Z08 一般公共预算财政拨款支出决算明细表'!DE13</f>
        <v>472237.23</v>
      </c>
      <c r="F13" s="24" t="n">
        <f>'Z08 一般公共预算财政拨款支出决算明细表'!F13</f>
        <v>0.0</v>
      </c>
      <c r="G13" s="24" t="n">
        <f>'Z08 一般公共预算财政拨款支出决算明细表'!G13</f>
        <v>0.0</v>
      </c>
      <c r="H13" s="24" t="n">
        <f>'Z08 一般公共预算财政拨款支出决算明细表'!H13</f>
        <v>0.0</v>
      </c>
      <c r="I13" s="24" t="n">
        <f>'Z08 一般公共预算财政拨款支出决算明细表'!I13</f>
        <v>0.0</v>
      </c>
      <c r="J13" s="24" t="n">
        <f>'Z08 一般公共预算财政拨款支出决算明细表'!J13</f>
        <v>0.0</v>
      </c>
      <c r="K13" s="24" t="n">
        <f>'Z08 一般公共预算财政拨款支出决算明细表'!K13</f>
        <v>0.0</v>
      </c>
      <c r="L13" s="24" t="n">
        <f>'Z08 一般公共预算财政拨款支出决算明细表'!L13</f>
        <v>0.0</v>
      </c>
      <c r="M13" s="24" t="n">
        <f>'Z08 一般公共预算财政拨款支出决算明细表'!M13</f>
        <v>0.0</v>
      </c>
      <c r="N13" s="24" t="n">
        <f>'Z08 一般公共预算财政拨款支出决算明细表'!N13</f>
        <v>0.0</v>
      </c>
      <c r="O13" s="24" t="n">
        <f>'Z08 一般公共预算财政拨款支出决算明细表'!O13</f>
        <v>0.0</v>
      </c>
      <c r="P13" s="24" t="n">
        <f>'Z08 一般公共预算财政拨款支出决算明细表'!P13</f>
        <v>0.0</v>
      </c>
      <c r="Q13" s="24" t="n">
        <f>'Z08 一般公共预算财政拨款支出决算明细表'!Q13</f>
        <v>0.0</v>
      </c>
      <c r="R13" s="24" t="n">
        <f>'Z08 一般公共预算财政拨款支出决算明细表'!R13</f>
        <v>0.0</v>
      </c>
      <c r="S13" s="24" t="n">
        <f>'Z08 一般公共预算财政拨款支出决算明细表'!S13</f>
        <v>0.0</v>
      </c>
      <c r="T13" s="24" t="n">
        <f>'Z08 一般公共预算财政拨款支出决算明细表'!T13</f>
        <v>472237.23</v>
      </c>
      <c r="U13" s="24" t="n">
        <f>'Z08 一般公共预算财政拨款支出决算明细表'!U13</f>
        <v>9981.48</v>
      </c>
      <c r="V13" s="24" t="n">
        <f>'Z08 一般公共预算财政拨款支出决算明细表'!V13</f>
        <v>0.0</v>
      </c>
      <c r="W13" s="24" t="n">
        <f>'Z08 一般公共预算财政拨款支出决算明细表'!W13</f>
        <v>0.0</v>
      </c>
      <c r="X13" s="24" t="n">
        <f>'Z08 一般公共预算财政拨款支出决算明细表'!X13</f>
        <v>0.0</v>
      </c>
      <c r="Y13" s="24" t="n">
        <f>'Z08 一般公共预算财政拨款支出决算明细表'!Y13</f>
        <v>0.0</v>
      </c>
      <c r="Z13" s="24" t="n">
        <f>'Z08 一般公共预算财政拨款支出决算明细表'!Z13</f>
        <v>0.0</v>
      </c>
      <c r="AA13" s="24" t="n">
        <f>'Z08 一般公共预算财政拨款支出决算明细表'!AA13</f>
        <v>0.0</v>
      </c>
      <c r="AB13" s="24" t="n">
        <f>'Z08 一般公共预算财政拨款支出决算明细表'!AB13</f>
        <v>0.0</v>
      </c>
      <c r="AC13" s="24" t="n">
        <f>'Z08 一般公共预算财政拨款支出决算明细表'!AC13</f>
        <v>0.0</v>
      </c>
      <c r="AD13" s="24" t="n">
        <f>'Z08 一般公共预算财政拨款支出决算明细表'!AD13</f>
        <v>0.0</v>
      </c>
      <c r="AE13" s="24" t="n">
        <f>'Z08 一般公共预算财政拨款支出决算明细表'!AE13</f>
        <v>0.0</v>
      </c>
      <c r="AF13" s="24" t="n">
        <f>'Z08 一般公共预算财政拨款支出决算明细表'!AF13</f>
        <v>0.0</v>
      </c>
      <c r="AG13" s="24" t="n">
        <f>'Z08 一般公共预算财政拨款支出决算明细表'!AG13</f>
        <v>0.0</v>
      </c>
      <c r="AH13" s="24" t="n">
        <f>'Z08 一般公共预算财政拨款支出决算明细表'!AH13</f>
        <v>0.0</v>
      </c>
      <c r="AI13" s="24" t="n">
        <f>'Z08 一般公共预算财政拨款支出决算明细表'!AI13</f>
        <v>0.0</v>
      </c>
      <c r="AJ13" s="24" t="n">
        <f>'Z08 一般公共预算财政拨款支出决算明细表'!AJ13</f>
        <v>0.0</v>
      </c>
      <c r="AK13" s="24" t="n">
        <f>'Z08 一般公共预算财政拨款支出决算明细表'!AK13</f>
        <v>0.0</v>
      </c>
      <c r="AL13" s="24" t="n">
        <f>'Z08 一般公共预算财政拨款支出决算明细表'!AL13</f>
        <v>0.0</v>
      </c>
      <c r="AM13" s="24" t="n">
        <f>'Z08 一般公共预算财政拨款支出决算明细表'!AM13</f>
        <v>0.0</v>
      </c>
      <c r="AN13" s="24" t="n">
        <f>'Z08 一般公共预算财政拨款支出决算明细表'!AN13</f>
        <v>0.0</v>
      </c>
      <c r="AO13" s="24" t="n">
        <f>'Z08 一般公共预算财政拨款支出决算明细表'!AO13</f>
        <v>458405.75</v>
      </c>
      <c r="AP13" s="24" t="n">
        <f>'Z08 一般公共预算财政拨款支出决算明细表'!AP13</f>
        <v>0.0</v>
      </c>
      <c r="AQ13" s="24" t="n">
        <f>'Z08 一般公共预算财政拨款支出决算明细表'!AQ13</f>
        <v>0.0</v>
      </c>
      <c r="AR13" s="24" t="n">
        <f>'Z08 一般公共预算财政拨款支出决算明细表'!AR13</f>
        <v>0.0</v>
      </c>
      <c r="AS13" s="24" t="n">
        <f>'Z08 一般公共预算财政拨款支出决算明细表'!AS13</f>
        <v>0.0</v>
      </c>
      <c r="AT13" s="24" t="n">
        <f>'Z08 一般公共预算财政拨款支出决算明细表'!AT13</f>
        <v>0.0</v>
      </c>
      <c r="AU13" s="24" t="n">
        <f>'Z08 一般公共预算财政拨款支出决算明细表'!AU13</f>
        <v>3850.0</v>
      </c>
      <c r="AV13" s="24" t="n">
        <f>('Z08 一般公共预算财政拨款支出决算明细表'!AW13+'Z08 一般公共预算财政拨款支出决算明细表'!AX13+'Z08 一般公共预算财政拨款支出决算明细表'!AY13+'Z08 一般公共预算财政拨款支出决算明细表'!AZ13+'Z08 一般公共预算财政拨款支出决算明细表'!BA13+'Z08 一般公共预算财政拨款支出决算明细表'!BB13+'Z08 一般公共预算财政拨款支出决算明细表'!BC13+'Z08 一般公共预算财政拨款支出决算明细表'!BD13+'Z08 一般公共预算财政拨款支出决算明细表'!BE13+'Z08 一般公共预算财政拨款支出决算明细表'!BF13+'Z08 一般公共预算财政拨款支出决算明细表'!BG13+'Z08 一般公共预算财政拨款支出决算明细表'!BH13)</f>
        <v>0.0</v>
      </c>
      <c r="AW13" s="24" t="n">
        <f>'Z08 一般公共预算财政拨款支出决算明细表'!AW13</f>
        <v>0.0</v>
      </c>
      <c r="AX13" s="24" t="n">
        <f>'Z08 一般公共预算财政拨款支出决算明细表'!AX13</f>
        <v>0.0</v>
      </c>
      <c r="AY13" s="24" t="n">
        <f>'Z08 一般公共预算财政拨款支出决算明细表'!AY13</f>
        <v>0.0</v>
      </c>
      <c r="AZ13" s="24" t="n">
        <f>'Z08 一般公共预算财政拨款支出决算明细表'!AZ13</f>
        <v>0.0</v>
      </c>
      <c r="BA13" s="24" t="n">
        <f>'Z08 一般公共预算财政拨款支出决算明细表'!BA13</f>
        <v>0.0</v>
      </c>
      <c r="BB13" s="24" t="n">
        <f>'Z08 一般公共预算财政拨款支出决算明细表'!BB13</f>
        <v>0.0</v>
      </c>
      <c r="BC13" s="24" t="n">
        <f>'Z08 一般公共预算财政拨款支出决算明细表'!BC13</f>
        <v>0.0</v>
      </c>
      <c r="BD13" s="24" t="n">
        <f>'Z08 一般公共预算财政拨款支出决算明细表'!BD13</f>
        <v>0.0</v>
      </c>
      <c r="BE13" s="24" t="n">
        <f>'Z08 一般公共预算财政拨款支出决算明细表'!BE13</f>
        <v>0.0</v>
      </c>
      <c r="BF13" s="24" t="n">
        <f>'Z08 一般公共预算财政拨款支出决算明细表'!BF13</f>
        <v>0.0</v>
      </c>
      <c r="BG13" s="24" t="n">
        <f>'Z08 一般公共预算财政拨款支出决算明细表'!BG13</f>
        <v>0.0</v>
      </c>
      <c r="BH13" s="24" t="n">
        <f>'Z08 一般公共预算财政拨款支出决算明细表'!BH13</f>
        <v>0.0</v>
      </c>
      <c r="BI13" s="24" t="n">
        <f>('Z08 一般公共预算财政拨款支出决算明细表'!BJ13+'Z08 一般公共预算财政拨款支出决算明细表'!BK13+'Z08 一般公共预算财政拨款支出决算明细表'!BL13+'Z08 一般公共预算财政拨款支出决算明细表'!BM13)</f>
        <v>0.0</v>
      </c>
      <c r="BJ13" s="24" t="n">
        <f>'Z08 一般公共预算财政拨款支出决算明细表'!BJ13</f>
        <v>0.0</v>
      </c>
      <c r="BK13" s="24" t="n">
        <f>'Z08 一般公共预算财政拨款支出决算明细表'!BK13</f>
        <v>0.0</v>
      </c>
      <c r="BL13" s="24" t="n">
        <f>'Z08 一般公共预算财政拨款支出决算明细表'!BL13</f>
        <v>0.0</v>
      </c>
      <c r="BM13" s="24" t="n">
        <f>'Z08 一般公共预算财政拨款支出决算明细表'!BM13</f>
        <v>0.0</v>
      </c>
      <c r="BN13" s="24" t="n">
        <f>'Z08 一般公共预算财政拨款支出决算明细表'!BN13</f>
        <v>0.0</v>
      </c>
      <c r="BO13" s="24" t="n">
        <f>'Z08 一般公共预算财政拨款支出决算明细表'!BO13</f>
        <v>0.0</v>
      </c>
      <c r="BP13" s="24" t="n">
        <f>'Z08 一般公共预算财政拨款支出决算明细表'!BP13</f>
        <v>0.0</v>
      </c>
      <c r="BQ13" s="24" t="n">
        <f>'Z08 一般公共预算财政拨款支出决算明细表'!BQ13</f>
        <v>0.0</v>
      </c>
      <c r="BR13" s="24" t="n">
        <f>'Z08 一般公共预算财政拨款支出决算明细表'!BR13</f>
        <v>0.0</v>
      </c>
      <c r="BS13" s="24" t="n">
        <f>'Z08 一般公共预算财政拨款支出决算明细表'!BS13</f>
        <v>0.0</v>
      </c>
      <c r="BT13" s="24" t="n">
        <f>'Z08 一般公共预算财政拨款支出决算明细表'!BT13</f>
        <v>0.0</v>
      </c>
      <c r="BU13" s="24" t="n">
        <f>'Z08 一般公共预算财政拨款支出决算明细表'!BU13</f>
        <v>0.0</v>
      </c>
      <c r="BV13" s="24" t="n">
        <f>'Z08 一般公共预算财政拨款支出决算明细表'!BV13</f>
        <v>0.0</v>
      </c>
      <c r="BW13" s="24" t="n">
        <f>'Z08 一般公共预算财政拨款支出决算明细表'!BW13</f>
        <v>0.0</v>
      </c>
      <c r="BX13" s="24" t="n">
        <f>'Z08 一般公共预算财政拨款支出决算明细表'!BX13</f>
        <v>0.0</v>
      </c>
      <c r="BY13" s="24" t="n">
        <f>'Z08 一般公共预算财政拨款支出决算明细表'!BY13</f>
        <v>0.0</v>
      </c>
      <c r="BZ13" s="24" t="n">
        <f>'Z08 一般公共预算财政拨款支出决算明细表'!BZ13</f>
        <v>0.0</v>
      </c>
      <c r="CA13" s="24" t="n">
        <f>'Z08 一般公共预算财政拨款支出决算明细表'!CA13</f>
        <v>0.0</v>
      </c>
      <c r="CB13" s="24" t="n">
        <f>'Z08 一般公共预算财政拨款支出决算明细表'!CB13</f>
        <v>0.0</v>
      </c>
      <c r="CC13" s="24" t="n">
        <f>'Z08 一般公共预算财政拨款支出决算明细表'!CC13</f>
        <v>0.0</v>
      </c>
      <c r="CD13" s="24" t="n">
        <f>'Z08 一般公共预算财政拨款支出决算明细表'!CD13</f>
        <v>0.0</v>
      </c>
      <c r="CE13" s="24" t="n">
        <f>'Z08 一般公共预算财政拨款支出决算明细表'!CE13</f>
        <v>0.0</v>
      </c>
      <c r="CF13" s="24" t="n">
        <f>'Z08 一般公共预算财政拨款支出决算明细表'!CF13</f>
        <v>0.0</v>
      </c>
      <c r="CG13" s="24" t="n">
        <f>'Z08 一般公共预算财政拨款支出决算明细表'!CG13</f>
        <v>0.0</v>
      </c>
      <c r="CH13" s="24" t="n">
        <f>'Z08 一般公共预算财政拨款支出决算明细表'!CH13</f>
        <v>0.0</v>
      </c>
      <c r="CI13" s="24" t="n">
        <f>'Z08 一般公共预算财政拨款支出决算明细表'!CI13</f>
        <v>0.0</v>
      </c>
      <c r="CJ13" s="24" t="n">
        <f>'Z08 一般公共预算财政拨款支出决算明细表'!CJ13</f>
        <v>0.0</v>
      </c>
      <c r="CK13" s="24" t="n">
        <f>'Z08 一般公共预算财政拨款支出决算明细表'!CK13</f>
        <v>0.0</v>
      </c>
      <c r="CL13" s="24" t="n">
        <f>'Z08 一般公共预算财政拨款支出决算明细表'!CL13</f>
        <v>0.0</v>
      </c>
      <c r="CM13" s="24" t="n">
        <f>'Z08 一般公共预算财政拨款支出决算明细表'!CM13</f>
        <v>0.0</v>
      </c>
      <c r="CN13" s="24" t="n">
        <f>'Z08 一般公共预算财政拨款支出决算明细表'!CN13</f>
        <v>0.0</v>
      </c>
      <c r="CO13" s="24" t="n">
        <f>'Z08 一般公共预算财政拨款支出决算明细表'!CO13</f>
        <v>0.0</v>
      </c>
      <c r="CP13" s="24" t="n">
        <f>'Z08 一般公共预算财政拨款支出决算明细表'!CP13</f>
        <v>0.0</v>
      </c>
      <c r="CQ13" s="24" t="n">
        <f>'Z08 一般公共预算财政拨款支出决算明细表'!CQ13</f>
        <v>0.0</v>
      </c>
      <c r="CR13" s="24" t="n">
        <f>'Z08 一般公共预算财政拨款支出决算明细表'!CS13 + 'Z08 一般公共预算财政拨款支出决算明细表'!CT13</f>
        <v>0.0</v>
      </c>
      <c r="CS13" s="24" t="n">
        <f>'Z08 一般公共预算财政拨款支出决算明细表'!CS13</f>
        <v>0.0</v>
      </c>
      <c r="CT13" s="24" t="n">
        <f>'Z08 一般公共预算财政拨款支出决算明细表'!CT13</f>
        <v>0.0</v>
      </c>
      <c r="CU13" s="24" t="n">
        <f>'Z08 一般公共预算财政拨款支出决算明细表'!CU13</f>
        <v>0.0</v>
      </c>
      <c r="CV13" s="24" t="n">
        <f>'Z08 一般公共预算财政拨款支出决算明细表'!CV13</f>
        <v>0.0</v>
      </c>
      <c r="CW13" s="24" t="n">
        <f>'Z08 一般公共预算财政拨款支出决算明细表'!CW13</f>
        <v>0.0</v>
      </c>
      <c r="CX13" s="24" t="n">
        <f>'Z08 一般公共预算财政拨款支出决算明细表'!CX13</f>
        <v>0.0</v>
      </c>
      <c r="CY13" s="24" t="n">
        <f>'Z08 一般公共预算财政拨款支出决算明细表'!CY13</f>
        <v>0.0</v>
      </c>
      <c r="CZ13" s="24" t="n">
        <f>'Z08 一般公共预算财政拨款支出决算明细表'!CZ13</f>
        <v>0.0</v>
      </c>
      <c r="DA13" s="24" t="n">
        <f>('Z08 一般公共预算财政拨款支出决算明细表'!DB13+'Z08 一般公共预算财政拨款支出决算明细表'!DC13+'Z08 一般公共预算财政拨款支出决算明细表'!DD13)</f>
        <v>0.0</v>
      </c>
      <c r="DB13" s="24" t="n">
        <f>'Z08 一般公共预算财政拨款支出决算明细表'!DB13</f>
        <v>0.0</v>
      </c>
      <c r="DC13" s="24" t="n">
        <f>'Z08 一般公共预算财政拨款支出决算明细表'!DC13</f>
        <v>0.0</v>
      </c>
      <c r="DD13" s="24" t="n">
        <f>'Z08 一般公共预算财政拨款支出决算明细表'!DD13</f>
        <v>0.0</v>
      </c>
      <c r="DE13" s="24" t="n">
        <f>'Z08 一般公共预算财政拨款支出决算明细表'!DE13</f>
        <v>0.0</v>
      </c>
      <c r="DF13" s="24" t="n">
        <f>'Z08 一般公共预算财政拨款支出决算明细表'!DF13</f>
        <v>0.0</v>
      </c>
      <c r="DG13" s="24" t="n">
        <f>'Z08 一般公共预算财政拨款支出决算明细表'!DG13</f>
        <v>0.0</v>
      </c>
      <c r="DH13" s="24" t="n">
        <f>'Z08 一般公共预算财政拨款支出决算明细表'!DH13</f>
        <v>0.0</v>
      </c>
      <c r="DI13" s="24" t="n">
        <f>'Z08 一般公共预算财政拨款支出决算明细表'!DI13</f>
        <v>0.0</v>
      </c>
      <c r="DJ13" s="26" t="n">
        <f>'Z08 一般公共预算财政拨款支出决算明细表'!DJ13</f>
        <v>0.0</v>
      </c>
    </row>
    <row r="14" customHeight="true" ht="15.0">
      <c r="A14" s="194" t="inlineStr">
        <is>
          <t>注：本表为自动生成表。</t>
        </is>
      </c>
      <c r="B14" s="68"/>
      <c r="C14" s="68"/>
      <c r="D14" s="68"/>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1238301.25</v>
      </c>
      <c r="F6" s="24" t="n">
        <f>SUM('Z08_1 一般公共预算财政拨款基本支出决算明细表'!F7)</f>
        <v>974860.63</v>
      </c>
      <c r="G6" s="24" t="n">
        <f>SUM('Z08_1 一般公共预算财政拨款基本支出决算明细表'!G7)</f>
        <v>386455.0</v>
      </c>
      <c r="H6" s="24" t="n">
        <f>SUM('Z08_1 一般公共预算财政拨款基本支出决算明细表'!H7)</f>
        <v>275992.0</v>
      </c>
      <c r="I6" s="24" t="n">
        <f>SUM('Z08_1 一般公共预算财政拨款基本支出决算明细表'!I7)</f>
        <v>0.0</v>
      </c>
      <c r="J6" s="24" t="n">
        <f>SUM('Z08_1 一般公共预算财政拨款基本支出决算明细表'!J7)</f>
        <v>0.0</v>
      </c>
      <c r="K6" s="24" t="n">
        <f>SUM('Z08_1 一般公共预算财政拨款基本支出决算明细表'!K7)</f>
        <v>312413.63</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263440.62</v>
      </c>
      <c r="U6" s="24" t="n">
        <f>SUM('Z08_1 一般公共预算财政拨款基本支出决算明细表'!U7)</f>
        <v>57562.37</v>
      </c>
      <c r="V6" s="24" t="n">
        <f>SUM('Z08_1 一般公共预算财政拨款基本支出决算明细表'!V7)</f>
        <v>2300.0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2047.0</v>
      </c>
      <c r="AB6" s="24" t="n">
        <f>SUM('Z08_1 一般公共预算财政拨款基本支出决算明细表'!AB7)</f>
        <v>0.0</v>
      </c>
      <c r="AC6" s="24" t="n">
        <f>SUM('Z08_1 一般公共预算财政拨款基本支出决算明细表'!AC7)</f>
        <v>0.0</v>
      </c>
      <c r="AD6" s="24" t="n">
        <f>SUM('Z08_1 一般公共预算财政拨款基本支出决算明细表'!AD7)</f>
        <v>51799.1</v>
      </c>
      <c r="AE6" s="24" t="n">
        <f>SUM('Z08_1 一般公共预算财政拨款基本支出决算明细表'!AE7)</f>
        <v>0.0</v>
      </c>
      <c r="AF6" s="24" t="n">
        <f>SUM('Z08_1 一般公共预算财政拨款基本支出决算明细表'!AF7)</f>
        <v>2000.0</v>
      </c>
      <c r="AG6" s="24" t="n">
        <f>SUM('Z08_1 一般公共预算财政拨款基本支出决算明细表'!AG7)</f>
        <v>0.0</v>
      </c>
      <c r="AH6" s="24" t="n">
        <f>SUM('Z08_1 一般公共预算财政拨款基本支出决算明细表'!AH7)</f>
        <v>0.0</v>
      </c>
      <c r="AI6" s="24" t="n">
        <f>SUM('Z08_1 一般公共预算财政拨款基本支出决算明细表'!AI7)</f>
        <v>4380.0</v>
      </c>
      <c r="AJ6" s="24" t="n">
        <f>SUM('Z08_1 一般公共预算财政拨款基本支出决算明细表'!AJ7)</f>
        <v>3252.0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6983.0</v>
      </c>
      <c r="AO6" s="24" t="n">
        <f>SUM('Z08_1 一般公共预算财政拨款基本支出决算明细表'!AO7)</f>
        <v>0.0</v>
      </c>
      <c r="AP6" s="24" t="n">
        <f>SUM('Z08_1 一般公共预算财政拨款基本支出决算明细表'!AP7)</f>
        <v>100000.0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33117.15</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2010601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1238301.25</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974860.63</v>
      </c>
      <c r="G7" s="24" t="n">
        <v>386455.0</v>
      </c>
      <c r="H7" s="24" t="n">
        <v>275992.0</v>
      </c>
      <c r="I7" s="24" t="n">
        <v>0.0</v>
      </c>
      <c r="J7" s="24" t="n">
        <v>0.0</v>
      </c>
      <c r="K7" s="24" t="n">
        <v>312413.63</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263440.62</v>
      </c>
      <c r="U7" s="24" t="n">
        <v>57562.37</v>
      </c>
      <c r="V7" s="24" t="n">
        <v>2300.0</v>
      </c>
      <c r="W7" s="24" t="n">
        <v>0.0</v>
      </c>
      <c r="X7" s="24" t="n">
        <v>0.0</v>
      </c>
      <c r="Y7" s="24" t="n">
        <v>0.0</v>
      </c>
      <c r="Z7" s="24" t="n">
        <v>0.0</v>
      </c>
      <c r="AA7" s="24" t="n">
        <v>2047.0</v>
      </c>
      <c r="AB7" s="24" t="n">
        <v>0.0</v>
      </c>
      <c r="AC7" s="24" t="n">
        <v>0.0</v>
      </c>
      <c r="AD7" s="24" t="n">
        <v>51799.1</v>
      </c>
      <c r="AE7" s="24" t="n">
        <v>0.0</v>
      </c>
      <c r="AF7" s="24" t="n">
        <v>2000.0</v>
      </c>
      <c r="AG7" s="24" t="n">
        <v>0.0</v>
      </c>
      <c r="AH7" s="24" t="n">
        <v>0.0</v>
      </c>
      <c r="AI7" s="24" t="n">
        <v>4380.0</v>
      </c>
      <c r="AJ7" s="24" t="n">
        <v>3252.0</v>
      </c>
      <c r="AK7" s="24" t="n">
        <v>0.0</v>
      </c>
      <c r="AL7" s="24" t="n">
        <v>0.0</v>
      </c>
      <c r="AM7" s="24" t="n">
        <v>0.0</v>
      </c>
      <c r="AN7" s="24" t="n">
        <v>6983.0</v>
      </c>
      <c r="AO7" s="24" t="n">
        <v>0.0</v>
      </c>
      <c r="AP7" s="24" t="n">
        <v>100000.0</v>
      </c>
      <c r="AQ7" s="24" t="n">
        <v>0.0</v>
      </c>
      <c r="AR7" s="24" t="n">
        <v>0.0</v>
      </c>
      <c r="AS7" s="24" t="n">
        <v>0.0</v>
      </c>
      <c r="AT7" s="24" t="n">
        <v>0.0</v>
      </c>
      <c r="AU7" s="24" t="n">
        <v>33117.15</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1419539.37</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1319739.37</v>
      </c>
      <c r="AA6" s="24" t="n">
        <f>SUM('Z08_2 一般公共预算财政拨款项目支出决算明细表'!AA7)</f>
        <v>39601.48</v>
      </c>
      <c r="AB6" s="24" t="n">
        <f>SUM('Z08_2 一般公共预算财政拨款项目支出决算明细表'!AB7)</f>
        <v>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15645.5</v>
      </c>
      <c r="AK6" s="24" t="n">
        <f>SUM('Z08_2 一般公共预算财政拨款项目支出决算明细表'!AK7)</f>
        <v>0.0</v>
      </c>
      <c r="AL6" s="24" t="n">
        <f>SUM('Z08_2 一般公共预算财政拨款项目支出决算明细表'!AL7)</f>
        <v>48800.0</v>
      </c>
      <c r="AM6" s="24" t="n">
        <f>SUM('Z08_2 一般公共预算财政拨款项目支出决算明细表'!AM7)</f>
        <v>29424.0</v>
      </c>
      <c r="AN6" s="24" t="n">
        <f>SUM('Z08_2 一般公共预算财政拨款项目支出决算明细表'!AN7)</f>
        <v>0.0</v>
      </c>
      <c r="AO6" s="24" t="n">
        <f>SUM('Z08_2 一般公共预算财政拨款项目支出决算明细表'!AO7)</f>
        <v>15000.0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409157.93</v>
      </c>
      <c r="AU6" s="24" t="n">
        <f>SUM('Z08_2 一般公共预算财政拨款项目支出决算明细表'!AU7)</f>
        <v>748516.46</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13594.0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99800.0</v>
      </c>
      <c r="CH6" s="24" t="n">
        <f>SUM('Z08_2 一般公共预算财政拨款项目支出决算明细表'!CH7)</f>
        <v>0.0</v>
      </c>
      <c r="CI6" s="24" t="n">
        <f>SUM('Z08_2 一般公共预算财政拨款项目支出决算明细表'!CI7)</f>
        <v>76200.0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23600.0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2010601</t>
        </is>
      </c>
      <c r="B7" s="174"/>
      <c r="C7" s="174"/>
      <c r="D7" s="172" t="inlineStr">
        <is>
          <t>行政运行费</t>
        </is>
      </c>
      <c r="E7" s="172"/>
      <c r="F7" s="172" t="inlineStr">
        <is>
          <t>其他运转类</t>
        </is>
      </c>
      <c r="G7" s="172"/>
      <c r="H7" s="172"/>
      <c r="I7" s="172" t="inlineStr">
        <is>
          <t>非基建项目</t>
        </is>
      </c>
      <c r="J7" s="172" t="inlineStr">
        <is>
          <t>否</t>
        </is>
      </c>
      <c r="K7" s="24" t="n">
        <v>398689.36</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398689.36</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398689.36</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2010605</t>
        </is>
      </c>
      <c r="B8" s="174"/>
      <c r="C8" s="174"/>
      <c r="D8" s="172" t="inlineStr">
        <is>
          <t>国库业务费</t>
        </is>
      </c>
      <c r="E8" s="172"/>
      <c r="F8" s="172" t="inlineStr">
        <is>
          <t>其他运转类</t>
        </is>
      </c>
      <c r="G8" s="172"/>
      <c r="H8" s="172"/>
      <c r="I8" s="172" t="inlineStr">
        <is>
          <t>非基建项目</t>
        </is>
      </c>
      <c r="J8" s="172" t="inlineStr">
        <is>
          <t>否</t>
        </is>
      </c>
      <c r="K8" s="24" t="n">
        <v>34840.0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34840.0</v>
      </c>
      <c r="AA8" s="24" t="n">
        <v>0.0</v>
      </c>
      <c r="AB8" s="24" t="n">
        <v>0.0</v>
      </c>
      <c r="AC8" s="24" t="n">
        <v>0.0</v>
      </c>
      <c r="AD8" s="24" t="n">
        <v>0.0</v>
      </c>
      <c r="AE8" s="24" t="n">
        <v>0.0</v>
      </c>
      <c r="AF8" s="24" t="n">
        <v>0.0</v>
      </c>
      <c r="AG8" s="24" t="n">
        <v>0.0</v>
      </c>
      <c r="AH8" s="24" t="n">
        <v>0.0</v>
      </c>
      <c r="AI8" s="24" t="n">
        <v>0.0</v>
      </c>
      <c r="AJ8" s="24" t="n">
        <v>4840.0</v>
      </c>
      <c r="AK8" s="24" t="n">
        <v>0.0</v>
      </c>
      <c r="AL8" s="24" t="n">
        <v>0.0</v>
      </c>
      <c r="AM8" s="24" t="n">
        <v>0.0</v>
      </c>
      <c r="AN8" s="24" t="n">
        <v>0.0</v>
      </c>
      <c r="AO8" s="24" t="n">
        <v>0.0</v>
      </c>
      <c r="AP8" s="24" t="n">
        <v>0.0</v>
      </c>
      <c r="AQ8" s="24" t="n">
        <v>0.0</v>
      </c>
      <c r="AR8" s="24" t="n">
        <v>0.0</v>
      </c>
      <c r="AS8" s="24" t="n">
        <v>0.0</v>
      </c>
      <c r="AT8" s="24" t="n">
        <v>0.0</v>
      </c>
      <c r="AU8" s="24" t="n">
        <v>30000.0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2010607</t>
        </is>
      </c>
      <c r="B9" s="174"/>
      <c r="C9" s="174"/>
      <c r="D9" s="172" t="inlineStr">
        <is>
          <t>信息化建设费</t>
        </is>
      </c>
      <c r="E9" s="172"/>
      <c r="F9" s="172" t="inlineStr">
        <is>
          <t>其他运转类</t>
        </is>
      </c>
      <c r="G9" s="172"/>
      <c r="H9" s="172"/>
      <c r="I9" s="172" t="inlineStr">
        <is>
          <t>非基建项目</t>
        </is>
      </c>
      <c r="J9" s="172" t="inlineStr">
        <is>
          <t>否</t>
        </is>
      </c>
      <c r="K9" s="24" t="n">
        <v>88624.0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59424.0</v>
      </c>
      <c r="AA9" s="24" t="n">
        <v>0.0</v>
      </c>
      <c r="AB9" s="24" t="n">
        <v>0.0</v>
      </c>
      <c r="AC9" s="24" t="n">
        <v>0.0</v>
      </c>
      <c r="AD9" s="24" t="n">
        <v>0.0</v>
      </c>
      <c r="AE9" s="24" t="n">
        <v>0.0</v>
      </c>
      <c r="AF9" s="24" t="n">
        <v>0.0</v>
      </c>
      <c r="AG9" s="24" t="n">
        <v>0.0</v>
      </c>
      <c r="AH9" s="24" t="n">
        <v>0.0</v>
      </c>
      <c r="AI9" s="24" t="n">
        <v>0.0</v>
      </c>
      <c r="AJ9" s="24" t="n">
        <v>0.0</v>
      </c>
      <c r="AK9" s="24" t="n">
        <v>0.0</v>
      </c>
      <c r="AL9" s="24" t="n">
        <v>30000.0</v>
      </c>
      <c r="AM9" s="24" t="n">
        <v>29424.0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29200.0</v>
      </c>
      <c r="CH9" s="24" t="n">
        <v>0.0</v>
      </c>
      <c r="CI9" s="24" t="n">
        <v>26200.0</v>
      </c>
      <c r="CJ9" s="24" t="n">
        <v>0.0</v>
      </c>
      <c r="CK9" s="24" t="n">
        <v>0.0</v>
      </c>
      <c r="CL9" s="24" t="n">
        <v>0.0</v>
      </c>
      <c r="CM9" s="24" t="n">
        <v>3000.0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2010699</t>
        </is>
      </c>
      <c r="B10" s="174"/>
      <c r="C10" s="174"/>
      <c r="D10" s="172" t="inlineStr">
        <is>
          <t>财政专项财政事务支出</t>
        </is>
      </c>
      <c r="E10" s="172"/>
      <c r="F10" s="172" t="inlineStr">
        <is>
          <t>其他运转类</t>
        </is>
      </c>
      <c r="G10" s="172"/>
      <c r="H10" s="172"/>
      <c r="I10" s="172" t="inlineStr">
        <is>
          <t>非基建项目</t>
        </is>
      </c>
      <c r="J10" s="172" t="inlineStr">
        <is>
          <t>否</t>
        </is>
      </c>
      <c r="K10" s="24" t="n">
        <v>316218.78</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245618.78</v>
      </c>
      <c r="AA10" s="24" t="n">
        <v>29620.0</v>
      </c>
      <c r="AB10" s="24" t="n">
        <v>0.0</v>
      </c>
      <c r="AC10" s="24" t="n">
        <v>0.0</v>
      </c>
      <c r="AD10" s="24" t="n">
        <v>0.0</v>
      </c>
      <c r="AE10" s="24" t="n">
        <v>0.0</v>
      </c>
      <c r="AF10" s="24" t="n">
        <v>0.0</v>
      </c>
      <c r="AG10" s="24" t="n">
        <v>0.0</v>
      </c>
      <c r="AH10" s="24" t="n">
        <v>0.0</v>
      </c>
      <c r="AI10" s="24" t="n">
        <v>0.0</v>
      </c>
      <c r="AJ10" s="24" t="n">
        <v>10805.5</v>
      </c>
      <c r="AK10" s="24" t="n">
        <v>0.0</v>
      </c>
      <c r="AL10" s="24" t="n">
        <v>18800.0</v>
      </c>
      <c r="AM10" s="24" t="n">
        <v>0.0</v>
      </c>
      <c r="AN10" s="24" t="n">
        <v>0.0</v>
      </c>
      <c r="AO10" s="24" t="n">
        <v>15000.0</v>
      </c>
      <c r="AP10" s="24" t="n">
        <v>0.0</v>
      </c>
      <c r="AQ10" s="24" t="n">
        <v>0.0</v>
      </c>
      <c r="AR10" s="24" t="n">
        <v>0.0</v>
      </c>
      <c r="AS10" s="24" t="n">
        <v>0.0</v>
      </c>
      <c r="AT10" s="24" t="n">
        <v>10468.57</v>
      </c>
      <c r="AU10" s="24" t="n">
        <v>151180.71</v>
      </c>
      <c r="AV10" s="24" t="n">
        <v>0.0</v>
      </c>
      <c r="AW10" s="24" t="n">
        <v>0.0</v>
      </c>
      <c r="AX10" s="24" t="n">
        <v>0.0</v>
      </c>
      <c r="AY10" s="24" t="n">
        <v>0.0</v>
      </c>
      <c r="AZ10" s="24" t="n">
        <v>0.0</v>
      </c>
      <c r="BA10" s="24" t="n">
        <v>9744.0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70600.0</v>
      </c>
      <c r="CH10" s="24" t="n">
        <v>0.0</v>
      </c>
      <c r="CI10" s="24" t="n">
        <v>50000.0</v>
      </c>
      <c r="CJ10" s="24" t="n">
        <v>0.0</v>
      </c>
      <c r="CK10" s="24" t="n">
        <v>0.0</v>
      </c>
      <c r="CL10" s="24" t="n">
        <v>0.0</v>
      </c>
      <c r="CM10" s="24" t="n">
        <v>20600.0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2010804</t>
        </is>
      </c>
      <c r="B11" s="174"/>
      <c r="C11" s="174"/>
      <c r="D11" s="172" t="inlineStr">
        <is>
          <t>审计业务费</t>
        </is>
      </c>
      <c r="E11" s="172"/>
      <c r="F11" s="172" t="inlineStr">
        <is>
          <t>其他运转类</t>
        </is>
      </c>
      <c r="G11" s="172"/>
      <c r="H11" s="172"/>
      <c r="I11" s="172" t="inlineStr">
        <is>
          <t>非基建项目</t>
        </is>
      </c>
      <c r="J11" s="172" t="inlineStr">
        <is>
          <t>否</t>
        </is>
      </c>
      <c r="K11" s="24" t="n">
        <v>2000.0</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2000.0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2000.0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2159999</t>
        </is>
      </c>
      <c r="B12" s="174"/>
      <c r="C12" s="174"/>
      <c r="D12" s="172" t="inlineStr">
        <is>
          <t>财政专项资源勘探工业信息等支出</t>
        </is>
      </c>
      <c r="E12" s="172"/>
      <c r="F12" s="172" t="inlineStr">
        <is>
          <t>其他运转类</t>
        </is>
      </c>
      <c r="G12" s="172"/>
      <c r="H12" s="172"/>
      <c r="I12" s="172" t="inlineStr">
        <is>
          <t>非基建项目</t>
        </is>
      </c>
      <c r="J12" s="172" t="inlineStr">
        <is>
          <t>否</t>
        </is>
      </c>
      <c r="K12" s="24" t="n">
        <v>106930.0</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106930.0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106930.0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2299999</t>
        </is>
      </c>
      <c r="B13" s="174"/>
      <c r="C13" s="174"/>
      <c r="D13" s="172" t="inlineStr">
        <is>
          <t>拨付管委会名下房产不动产登记费</t>
        </is>
      </c>
      <c r="E13" s="172"/>
      <c r="F13" s="172" t="inlineStr">
        <is>
          <t>其他运转类</t>
        </is>
      </c>
      <c r="G13" s="172"/>
      <c r="H13" s="172"/>
      <c r="I13" s="172" t="inlineStr">
        <is>
          <t>非基建项目</t>
        </is>
      </c>
      <c r="J13" s="172" t="inlineStr">
        <is>
          <t>否</t>
        </is>
      </c>
      <c r="K13" s="24" t="n">
        <f>'Z08_2 一般公共预算财政拨款项目支出决算明细表'!L13 + 'Z08_2 一般公共预算财政拨款项目支出决算明细表'!Z13 + 'Z08_2 一般公共预算财政拨款项目支出决算明细表'!BB13 + 'Z08_2 一般公共预算财政拨款项目支出决算明细表'!BO13 + 'Z08_2 一般公共预算财政拨款项目支出决算明细表'!BT13 + 'Z08_2 一般公共预算财政拨款项目支出决算明细表'!CG13 + 'Z08_2 一般公共预算财政拨款项目支出决算明细表'!CX13 + 'Z08_2 一般公共预算财政拨款项目支出决算明细表'!DA13 + 'Z08_2 一般公共预算财政拨款项目支出决算明细表'!DG13 + 'Z08_2 一般公共预算财政拨款项目支出决算明细表'!DK13</f>
        <v>472237.23</v>
      </c>
      <c r="L13" s="24" t="n">
        <f>('Z08_2 一般公共预算财政拨款项目支出决算明细表'!M13+'Z08_2 一般公共预算财政拨款项目支出决算明细表'!N13+'Z08_2 一般公共预算财政拨款项目支出决算明细表'!O13+'Z08_2 一般公共预算财政拨款项目支出决算明细表'!P13+'Z08_2 一般公共预算财政拨款项目支出决算明细表'!Q13+'Z08_2 一般公共预算财政拨款项目支出决算明细表'!R13+'Z08_2 一般公共预算财政拨款项目支出决算明细表'!S13+'Z08_2 一般公共预算财政拨款项目支出决算明细表'!T13+'Z08_2 一般公共预算财政拨款项目支出决算明细表'!U13+'Z08_2 一般公共预算财政拨款项目支出决算明细表'!V13+'Z08_2 一般公共预算财政拨款项目支出决算明细表'!W13+'Z08_2 一般公共预算财政拨款项目支出决算明细表'!X13+'Z08_2 一般公共预算财政拨款项目支出决算明细表'!Y13)</f>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f>('Z08_2 一般公共预算财政拨款项目支出决算明细表'!AA13+'Z08_2 一般公共预算财政拨款项目支出决算明细表'!AB13+'Z08_2 一般公共预算财政拨款项目支出决算明细表'!AC13+'Z08_2 一般公共预算财政拨款项目支出决算明细表'!AD13+'Z08_2 一般公共预算财政拨款项目支出决算明细表'!AE13+'Z08_2 一般公共预算财政拨款项目支出决算明细表'!AF13+'Z08_2 一般公共预算财政拨款项目支出决算明细表'!AG13+'Z08_2 一般公共预算财政拨款项目支出决算明细表'!AH13+'Z08_2 一般公共预算财政拨款项目支出决算明细表'!AI13+'Z08_2 一般公共预算财政拨款项目支出决算明细表'!AJ13+'Z08_2 一般公共预算财政拨款项目支出决算明细表'!AK13+'Z08_2 一般公共预算财政拨款项目支出决算明细表'!AL13+'Z08_2 一般公共预算财政拨款项目支出决算明细表'!AM13+'Z08_2 一般公共预算财政拨款项目支出决算明细表'!AN13+'Z08_2 一般公共预算财政拨款项目支出决算明细表'!AO13+'Z08_2 一般公共预算财政拨款项目支出决算明细表'!AP13+'Z08_2 一般公共预算财政拨款项目支出决算明细表'!AQ13+'Z08_2 一般公共预算财政拨款项目支出决算明细表'!AR13+'Z08_2 一般公共预算财政拨款项目支出决算明细表'!AS13+'Z08_2 一般公共预算财政拨款项目支出决算明细表'!AT13+'Z08_2 一般公共预算财政拨款项目支出决算明细表'!AU13+'Z08_2 一般公共预算财政拨款项目支出决算明细表'!AV13+'Z08_2 一般公共预算财政拨款项目支出决算明细表'!AW13+'Z08_2 一般公共预算财政拨款项目支出决算明细表'!AX13+'Z08_2 一般公共预算财政拨款项目支出决算明细表'!AY13+'Z08_2 一般公共预算财政拨款项目支出决算明细表'!AZ13+'Z08_2 一般公共预算财政拨款项目支出决算明细表'!BA13)</f>
        <v>472237.23</v>
      </c>
      <c r="AA13" s="24" t="n">
        <v>9981.48</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0.0</v>
      </c>
      <c r="AU13" s="24" t="n">
        <v>458405.75</v>
      </c>
      <c r="AV13" s="24" t="n">
        <v>0.0</v>
      </c>
      <c r="AW13" s="24" t="n">
        <v>0.0</v>
      </c>
      <c r="AX13" s="24" t="n">
        <v>0.0</v>
      </c>
      <c r="AY13" s="24" t="n">
        <v>0.0</v>
      </c>
      <c r="AZ13" s="24" t="n">
        <v>0.0</v>
      </c>
      <c r="BA13" s="24" t="n">
        <v>3850.0</v>
      </c>
      <c r="BB13" s="24" t="n">
        <f>('Z08_2 一般公共预算财政拨款项目支出决算明细表'!BC13+'Z08_2 一般公共预算财政拨款项目支出决算明细表'!BD13+'Z08_2 一般公共预算财政拨款项目支出决算明细表'!BE13+'Z08_2 一般公共预算财政拨款项目支出决算明细表'!BF13+'Z08_2 一般公共预算财政拨款项目支出决算明细表'!BG13+'Z08_2 一般公共预算财政拨款项目支出决算明细表'!BH13+'Z08_2 一般公共预算财政拨款项目支出决算明细表'!BI13+'Z08_2 一般公共预算财政拨款项目支出决算明细表'!BJ13+'Z08_2 一般公共预算财政拨款项目支出决算明细表'!BK13+'Z08_2 一般公共预算财政拨款项目支出决算明细表'!BL13+'Z08_2 一般公共预算财政拨款项目支出决算明细表'!BM13+'Z08_2 一般公共预算财政拨款项目支出决算明细表'!BN13)</f>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f>('Z08_2 一般公共预算财政拨款项目支出决算明细表'!BP13+'Z08_2 一般公共预算财政拨款项目支出决算明细表'!BQ13+'Z08_2 一般公共预算财政拨款项目支出决算明细表'!BR13+'Z08_2 一般公共预算财政拨款项目支出决算明细表'!BS13)</f>
        <v>0.0</v>
      </c>
      <c r="BP13" s="24" t="n">
        <v>0.0</v>
      </c>
      <c r="BQ13" s="24" t="n">
        <v>0.0</v>
      </c>
      <c r="BR13" s="24" t="n">
        <v>0.0</v>
      </c>
      <c r="BS13" s="24" t="n">
        <v>0.0</v>
      </c>
      <c r="BT13" s="24" t="n">
        <f>('Z08_2 一般公共预算财政拨款项目支出决算明细表'!BU13+'Z08_2 一般公共预算财政拨款项目支出决算明细表'!BV13+'Z08_2 一般公共预算财政拨款项目支出决算明细表'!BW13+'Z08_2 一般公共预算财政拨款项目支出决算明细表'!BX13+'Z08_2 一般公共预算财政拨款项目支出决算明细表'!BY13+'Z08_2 一般公共预算财政拨款项目支出决算明细表'!BZ13+'Z08_2 一般公共预算财政拨款项目支出决算明细表'!CA13+'Z08_2 一般公共预算财政拨款项目支出决算明细表'!CB13+'Z08_2 一般公共预算财政拨款项目支出决算明细表'!CC13+'Z08_2 一般公共预算财政拨款项目支出决算明细表'!CD13+'Z08_2 一般公共预算财政拨款项目支出决算明细表'!CE13+'Z08_2 一般公共预算财政拨款项目支出决算明细表'!CF13)</f>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f>('Z08_2 一般公共预算财政拨款项目支出决算明细表'!CH13+'Z08_2 一般公共预算财政拨款项目支出决算明细表'!CI13+'Z08_2 一般公共预算财政拨款项目支出决算明细表'!CJ13+'Z08_2 一般公共预算财政拨款项目支出决算明细表'!CK13+'Z08_2 一般公共预算财政拨款项目支出决算明细表'!CL13+'Z08_2 一般公共预算财政拨款项目支出决算明细表'!CM13+'Z08_2 一般公共预算财政拨款项目支出决算明细表'!CN13+'Z08_2 一般公共预算财政拨款项目支出决算明细表'!CO13+'Z08_2 一般公共预算财政拨款项目支出决算明细表'!CP13+'Z08_2 一般公共预算财政拨款项目支出决算明细表'!CQ13+'Z08_2 一般公共预算财政拨款项目支出决算明细表'!CR13+'Z08_2 一般公共预算财政拨款项目支出决算明细表'!CS13+'Z08_2 一般公共预算财政拨款项目支出决算明细表'!CT13+'Z08_2 一般公共预算财政拨款项目支出决算明细表'!CU13+'Z08_2 一般公共预算财政拨款项目支出决算明细表'!CV13+'Z08_2 一般公共预算财政拨款项目支出决算明细表'!CW13)</f>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f>'Z08_2 一般公共预算财政拨款项目支出决算明细表'!CY13 + 'Z08_2 一般公共预算财政拨款项目支出决算明细表'!CZ13</f>
        <v>0.0</v>
      </c>
      <c r="CY13" s="24" t="n">
        <v>0.0</v>
      </c>
      <c r="CZ13" s="24" t="n">
        <v>0.0</v>
      </c>
      <c r="DA13" s="24" t="n">
        <f>('Z08_2 一般公共预算财政拨款项目支出决算明细表'!DB13+'Z08_2 一般公共预算财政拨款项目支出决算明细表'!DC13+'Z08_2 一般公共预算财政拨款项目支出决算明细表'!DD13+'Z08_2 一般公共预算财政拨款项目支出决算明细表'!DE13+'Z08_2 一般公共预算财政拨款项目支出决算明细表'!DF13)</f>
        <v>0.0</v>
      </c>
      <c r="DB13" s="24" t="n">
        <v>0.0</v>
      </c>
      <c r="DC13" s="24" t="n">
        <v>0.0</v>
      </c>
      <c r="DD13" s="24" t="n">
        <v>0.0</v>
      </c>
      <c r="DE13" s="24" t="n">
        <v>0.0</v>
      </c>
      <c r="DF13" s="24" t="n">
        <v>0.0</v>
      </c>
      <c r="DG13" s="24" t="n">
        <f>('Z08_2 一般公共预算财政拨款项目支出决算明细表'!DH13+'Z08_2 一般公共预算财政拨款项目支出决算明细表'!DI13+'Z08_2 一般公共预算财政拨款项目支出决算明细表'!DJ13)</f>
        <v>0.0</v>
      </c>
      <c r="DH13" s="24" t="n">
        <v>0.0</v>
      </c>
      <c r="DI13" s="24" t="n">
        <v>0.0</v>
      </c>
      <c r="DJ13" s="24" t="n">
        <v>0.0</v>
      </c>
      <c r="DK13" s="24" t="n">
        <f>('Z08_2 一般公共预算财政拨款项目支出决算明细表'!DL13+'Z08_2 一般公共预算财政拨款项目支出决算明细表'!DM13+'Z08_2 一般公共预算财政拨款项目支出决算明细表'!DN13+'Z08_2 一般公共预算财政拨款项目支出决算明细表'!DO13+'Z08_2 一般公共预算财政拨款项目支出决算明细表'!DP13)</f>
        <v>0.0</v>
      </c>
      <c r="DL13" s="24" t="n">
        <v>0.0</v>
      </c>
      <c r="DM13" s="24" t="n">
        <v>0.0</v>
      </c>
      <c r="DN13" s="24" t="n">
        <v>0.0</v>
      </c>
      <c r="DO13" s="24" t="n">
        <v>0.0</v>
      </c>
      <c r="DP13" s="26" t="n">
        <v>0.0</v>
      </c>
    </row>
  </sheetData>
  <mergeCells count="139">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s>
  <dataValidations count="3">
    <dataValidation type="list" sqref="J7:J13" allowBlank="true" errorStyle="stop">
      <formula1>HIDDENSHEETNAME!$C$2:$C$3</formula1>
    </dataValidation>
    <dataValidation type="list" sqref="I7:I13" allowBlank="true" errorStyle="stop">
      <formula1>HIDDENSHEETNAME!$N$2:$N$5</formula1>
    </dataValidation>
    <dataValidation type="list" sqref="F7:F13"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158021.1</v>
      </c>
      <c r="E9" s="118" t="inlineStr">
        <is>
          <t>—</t>
        </is>
      </c>
      <c r="F9" s="108" t="n">
        <v>158021.1</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80306.28</v>
      </c>
      <c r="E20" s="118" t="inlineStr">
        <is>
          <t>—</t>
        </is>
      </c>
      <c r="F20" s="108" t="n">
        <v>90841.01</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77714.82</v>
      </c>
      <c r="E21" s="118" t="inlineStr">
        <is>
          <t>—</t>
        </is>
      </c>
      <c r="F21" s="108" t="n">
        <f>'F01 预算支出相关信息表'!F9 - 'F01 预算支出相关信息表'!F20</f>
        <v>67180.09</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16.0</v>
      </c>
      <c r="H7" s="228" t="n">
        <f>SUM('F02 基本数字表'!H8)</f>
        <v>16.0</v>
      </c>
      <c r="I7" s="228" t="n">
        <f>'F02 基本数字表'!P7 + 'F02 基本数字表'!W7 + 'F02 基本数字表'!AA7</f>
        <v>0.0</v>
      </c>
      <c r="J7" s="228" t="n">
        <f>'F02 基本数字表'!Q7 + 'F02 基本数字表'!X7 + 'F02 基本数字表'!AB7</f>
        <v>0.0</v>
      </c>
      <c r="K7" s="228" t="n">
        <f>'F02 基本数字表'!L7 + 'F02 基本数字表'!P7 + 'F02 基本数字表'!Q7</f>
        <v>16.0</v>
      </c>
      <c r="L7" s="228" t="n">
        <f>SUM('F02 基本数字表'!L8)</f>
        <v>16.0</v>
      </c>
      <c r="M7" s="228" t="n">
        <f>SUM('F02 基本数字表'!M8)</f>
        <v>4.0</v>
      </c>
      <c r="N7" s="228" t="n">
        <f>SUM('F02 基本数字表'!N8)</f>
        <v>0.0</v>
      </c>
      <c r="O7" s="228" t="n">
        <f>SUM('F02 基本数字表'!O8)</f>
        <v>12.0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2010601</t>
        </is>
      </c>
      <c r="B8" s="272"/>
      <c r="C8" s="272"/>
      <c r="D8" s="274" t="inlineStr">
        <is>
          <t>行政运行</t>
        </is>
      </c>
      <c r="E8" s="228" t="n">
        <v>1.0</v>
      </c>
      <c r="F8" s="228" t="n">
        <v>1.0</v>
      </c>
      <c r="G8" s="228" t="n">
        <f>('F02 基本数字表'!H8+'F02 基本数字表'!I8+'F02 基本数字表'!J8)</f>
        <v>16.0</v>
      </c>
      <c r="H8" s="228" t="n">
        <f>'F02 基本数字表'!L8 + 'F02 基本数字表'!S8 + 'F02 基本数字表'!Z8</f>
        <v>16.0</v>
      </c>
      <c r="I8" s="228" t="n">
        <f>'F02 基本数字表'!P8 + 'F02 基本数字表'!W8 + 'F02 基本数字表'!AA8</f>
        <v>0.0</v>
      </c>
      <c r="J8" s="228" t="n">
        <f>'F02 基本数字表'!Q8 + 'F02 基本数字表'!X8 + 'F02 基本数字表'!AB8</f>
        <v>0.0</v>
      </c>
      <c r="K8" s="228" t="n">
        <f>'F02 基本数字表'!L8 + 'F02 基本数字表'!P8 + 'F02 基本数字表'!Q8</f>
        <v>16.0</v>
      </c>
      <c r="L8" s="228" t="n">
        <f>('F02 基本数字表'!M8+'F02 基本数字表'!N8+'F02 基本数字表'!O8)</f>
        <v>16.0</v>
      </c>
      <c r="M8" s="228" t="n">
        <v>4.0</v>
      </c>
      <c r="N8" s="228" t="n">
        <v>0.0</v>
      </c>
      <c r="O8" s="228" t="n">
        <v>12.0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3252.0</v>
      </c>
      <c r="D4" s="108" t="n">
        <f>'F03 机构运行信息表'!D5 + 'F03 机构运行信息表'!D6 + 'F03 机构运行信息表'!D9</f>
        <v>3252.0</v>
      </c>
      <c r="E4" s="108" t="n">
        <f>'F03 机构运行信息表'!E5 + 'F03 机构运行信息表'!E6 + 'F03 机构运行信息表'!E9</f>
        <v>3252.0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3252.0</v>
      </c>
      <c r="D9" s="108" t="n">
        <v>3252.0</v>
      </c>
      <c r="E9" s="108" t="n">
        <f>'F03 机构运行信息表'!E10 + 'F03 机构运行信息表'!E12</f>
        <v>3252.0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3252.0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3.0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24.0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19380.0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263440.62</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263440.62</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1238301.25</v>
      </c>
      <c r="K6" s="24" t="n">
        <f>SUM('F05 基本支出分项目收支情况表'!K7)</f>
        <v>0.0</v>
      </c>
      <c r="L6" s="24" t="n">
        <f>SUM('F05 基本支出分项目收支情况表'!L7)</f>
        <v>0.0</v>
      </c>
      <c r="M6" s="24" t="n">
        <f>SUM('F05 基本支出分项目收支情况表'!M7)</f>
        <v>1238301.25</v>
      </c>
      <c r="N6" s="24" t="n">
        <f>SUM('F05 基本支出分项目收支情况表'!N7)</f>
        <v>0.0</v>
      </c>
      <c r="O6" s="24" t="n">
        <f>'F05 基本支出分项目收支情况表'!P6 + 'F05 基本支出分项目收支情况表'!Q6</f>
        <v>1238301.25</v>
      </c>
      <c r="P6" s="24" t="n">
        <f>SUM('F05 基本支出分项目收支情况表'!P7)</f>
        <v>1238301.25</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2010601</t>
        </is>
      </c>
      <c r="B7" s="174"/>
      <c r="C7" s="174"/>
      <c r="D7" s="172" t="inlineStr">
        <is>
          <t>行政运行</t>
        </is>
      </c>
      <c r="E7" s="172"/>
      <c r="F7" s="172"/>
      <c r="G7" s="172"/>
      <c r="H7" s="172"/>
      <c r="I7" s="172"/>
      <c r="J7" s="24" t="n">
        <f>'F05 基本支出分项目收支情况表'!K7 + 'F05 基本支出分项目收支情况表'!M7 + 'F05 基本支出分项目收支情况表'!N7</f>
        <v>1238301.25</v>
      </c>
      <c r="K7" s="24" t="n">
        <v>0.0</v>
      </c>
      <c r="L7" s="24" t="n">
        <v>0.0</v>
      </c>
      <c r="M7" s="24" t="n">
        <v>1238301.25</v>
      </c>
      <c r="N7" s="24" t="n">
        <v>0.0</v>
      </c>
      <c r="O7" s="24" t="n">
        <f>'F05 基本支出分项目收支情况表'!P7 + 'F05 基本支出分项目收支情况表'!Q7</f>
        <v>1238301.25</v>
      </c>
      <c r="P7" s="24" t="n">
        <v>1238301.25</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98"/>
    </row>
    <row r="7" customHeight="true" ht="15.0">
      <c r="A7" s="270" t="inlineStr">
        <is>
          <t>2010301</t>
        </is>
      </c>
      <c r="B7" s="272"/>
      <c r="C7" s="272"/>
      <c r="D7" s="274"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2010607</t>
        </is>
      </c>
      <c r="B8" s="272"/>
      <c r="C8" s="272"/>
      <c r="D8" s="274" t="inlineStr">
        <is>
          <t>信息化建设</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2010804</t>
        </is>
      </c>
      <c r="B9" s="272"/>
      <c r="C9" s="272"/>
      <c r="D9" s="274" t="inlineStr">
        <is>
          <t>审计业务</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298"/>
    </row>
    <row r="10" customHeight="true" ht="15.0">
      <c r="A10" s="270" t="inlineStr">
        <is>
          <t>2010605</t>
        </is>
      </c>
      <c r="B10" s="272"/>
      <c r="C10" s="272"/>
      <c r="D10" s="274" t="inlineStr">
        <is>
          <t>财政国库业务</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298"/>
    </row>
    <row r="11" customHeight="true" ht="15.0">
      <c r="A11" s="270" t="inlineStr">
        <is>
          <t>2010601</t>
        </is>
      </c>
      <c r="B11" s="272"/>
      <c r="C11" s="272"/>
      <c r="D11" s="274" t="inlineStr">
        <is>
          <t>行政运行</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298"/>
    </row>
    <row r="12" customHeight="true" ht="15.0">
      <c r="A12" s="270" t="inlineStr">
        <is>
          <t>2010699</t>
        </is>
      </c>
      <c r="B12" s="272"/>
      <c r="C12" s="272"/>
      <c r="D12" s="274" t="inlineStr">
        <is>
          <t>其他财政事务支出</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298"/>
    </row>
    <row r="13" customHeight="true" ht="15.0">
      <c r="A13" s="270" t="inlineStr">
        <is>
          <t>2130599</t>
        </is>
      </c>
      <c r="B13" s="272"/>
      <c r="C13" s="272"/>
      <c r="D13" s="274" t="inlineStr">
        <is>
          <t>其他巩固脱贫攻坚成果衔接乡村振兴支出</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298"/>
    </row>
    <row r="14" customHeight="true" ht="15.0">
      <c r="A14" s="270" t="inlineStr">
        <is>
          <t>2299999</t>
        </is>
      </c>
      <c r="B14" s="272"/>
      <c r="C14" s="272"/>
      <c r="D14" s="274" t="inlineStr">
        <is>
          <t>其他支出</t>
        </is>
      </c>
      <c r="E14" s="108" t="n">
        <v>0.0</v>
      </c>
      <c r="F14" s="108" t="n">
        <v>0.0</v>
      </c>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t="n">
        <v>0.0</v>
      </c>
      <c r="AP14" s="108" t="n">
        <v>0.0</v>
      </c>
      <c r="AQ14" s="108"/>
      <c r="AR14" s="108"/>
      <c r="AS14" s="298"/>
    </row>
    <row r="15" customHeight="true" ht="15.0">
      <c r="A15" s="270" t="inlineStr">
        <is>
          <t>2010399</t>
        </is>
      </c>
      <c r="B15" s="272"/>
      <c r="C15" s="272"/>
      <c r="D15" s="274" t="inlineStr">
        <is>
          <t>其他政府办公厅（室）及相关机构事务支出</t>
        </is>
      </c>
      <c r="E15" s="108" t="n">
        <v>0.0</v>
      </c>
      <c r="F15" s="108" t="n">
        <v>0.0</v>
      </c>
      <c r="G15" s="108"/>
      <c r="H15" s="108"/>
      <c r="I15" s="108" t="n">
        <f>'CS01_1 年初结转和结余调整情况表'!M15 + 'CS01_1 年初结转和结余调整情况表'!Q15 + 'CS01_1 年初结转和结余调整情况表'!U15 + 'CS01_1 年初结转和结余调整情况表'!Y15 + 'CS01_1 年初结转和结余调整情况表'!AC15 + 'CS01_1 年初结转和结余调整情况表'!AG15 + 'CS01_1 年初结转和结余调整情况表'!AK15</f>
        <v>0.0</v>
      </c>
      <c r="J15" s="108" t="n">
        <f>'CS01_1 年初结转和结余调整情况表'!N15 + 'CS01_1 年初结转和结余调整情况表'!R15 + 'CS01_1 年初结转和结余调整情况表'!V15 + 'CS01_1 年初结转和结余调整情况表'!Z15 + 'CS01_1 年初结转和结余调整情况表'!AD15 + 'CS01_1 年初结转和结余调整情况表'!AH15 + 'CS01_1 年初结转和结余调整情况表'!AL15</f>
        <v>0.0</v>
      </c>
      <c r="K15" s="108" t="n">
        <f>'CS01_1 年初结转和结余调整情况表'!O15 + 'CS01_1 年初结转和结余调整情况表'!S15 + 'CS01_1 年初结转和结余调整情况表'!W15 + 'CS01_1 年初结转和结余调整情况表'!AA15 + 'CS01_1 年初结转和结余调整情况表'!AE15 + 'CS01_1 年初结转和结余调整情况表'!AI15 + 'CS01_1 年初结转和结余调整情况表'!AM15</f>
        <v>0.0</v>
      </c>
      <c r="L15" s="108" t="n">
        <f>'CS01_1 年初结转和结余调整情况表'!P15 + 'CS01_1 年初结转和结余调整情况表'!T15 + 'CS01_1 年初结转和结余调整情况表'!X15 + 'CS01_1 年初结转和结余调整情况表'!AB15 + 'CS01_1 年初结转和结余调整情况表'!AF15 + 'CS01_1 年初结转和结余调整情况表'!AJ15 + 'CS01_1 年初结转和结余调整情况表'!AN15</f>
        <v>0.0</v>
      </c>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t="n">
        <f>'CS01_1 年初结转和结余调整情况表'!E15 + 'CS01_1 年初结转和结余调整情况表'!I15</f>
        <v>0.0</v>
      </c>
      <c r="AP15" s="108" t="n">
        <f>'CS01_1 年初结转和结余调整情况表'!F15 + 'CS01_1 年初结转和结余调整情况表'!J15</f>
        <v>0.0</v>
      </c>
      <c r="AQ15" s="108" t="n">
        <f>'CS01_1 年初结转和结余调整情况表'!G15 + 'CS01_1 年初结转和结余调整情况表'!K15</f>
        <v>0.0</v>
      </c>
      <c r="AR15" s="108" t="n">
        <f>'CS01_1 年初结转和结余调整情况表'!H15 + 'CS01_1 年初结转和结余调整情况表'!L15</f>
        <v>0.0</v>
      </c>
      <c r="AS15" s="298"/>
    </row>
    <row r="16" customHeight="true" ht="15.0">
      <c r="A16" s="300" t="inlineStr">
        <is>
          <t>注：1.本表反映单位年初结转和结余调整情况，包括差错更正、收回以前年度支出、归集调入、归集调出、归集上缴等情况。</t>
        </is>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row>
    <row r="17" customHeight="true" ht="15.0">
      <c r="A17" s="302" t="inlineStr">
        <is>
          <t xml:space="preserve">       根据单位年初结转和结余调整情况，按支出功能分类科目分“类”“款”“项”分析填列。</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本表结转和结余数据，中央单位不包括事业单位的非财政拨款结余（累计结余）和专用结余（累计结余）；</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地方单位填报口径按照同级财政部门管理规定填报。</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2.“调整前年初结转和结余”为上年度部门决算年末结转和结余数，“调整后年初结转和结余”为本年度调整后年初结转和结余数。</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row r="21" customHeight="true" ht="15.0">
      <c r="A21" s="302" t="inlineStr">
        <is>
          <t xml:space="preserve">    3.“会计差错更正”“收回以前年度支出”填列单位因会计处理错误、收回以前年度支出而导致的结转结余调整金额（包括审计、监督检查等调整）；</t>
        </is>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row>
    <row r="22" customHeight="true" ht="15.0">
      <c r="A22" s="302" t="inlineStr">
        <is>
          <t xml:space="preserve">       “归集调入或调出”填列单位按照规定与其他单位调入调出结转结余资金金额；</t>
        </is>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row>
    <row r="23" customHeight="true" ht="15.0">
      <c r="A23" s="302" t="inlineStr">
        <is>
          <t xml:space="preserve">       “归集上缴和缴回资金”填列单位按照规定上缴结转结余资金金额；</t>
        </is>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row>
    <row r="24" customHeight="true" ht="15.0">
      <c r="A24" s="302" t="inlineStr">
        <is>
          <t xml:space="preserve">       “单位内部调剂”填列单位对结转结余资金改变用途，调整用于本单位其他项目等的调整金额。</t>
        </is>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row>
    <row r="25" customHeight="true" ht="15.0">
      <c r="A25" s="302" t="inlineStr">
        <is>
          <t xml:space="preserve">    4.“备注”栏应写明作为调整依据的文件号。</t>
        </is>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row>
    <row r="26" customHeight="true" ht="15.0">
      <c r="A26" s="302" t="inlineStr">
        <is>
          <t xml:space="preserve">    5.本表应作为部门决算填报说明第二部分的附件一并报送。</t>
        </is>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row>
  </sheetData>
  <mergeCells count="6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6:AS16"/>
    <mergeCell ref="A17:AS17"/>
    <mergeCell ref="A18:AS18"/>
    <mergeCell ref="A19:AS19"/>
    <mergeCell ref="A20:AS20"/>
    <mergeCell ref="A21:AS21"/>
    <mergeCell ref="A22:AS22"/>
    <mergeCell ref="A23:AS23"/>
    <mergeCell ref="A24:AS24"/>
    <mergeCell ref="A25:AS25"/>
    <mergeCell ref="A26:AS26"/>
    <mergeCell ref="A8:C8"/>
    <mergeCell ref="A9:C9"/>
    <mergeCell ref="A10:C10"/>
    <mergeCell ref="A11:C11"/>
    <mergeCell ref="A12:C12"/>
    <mergeCell ref="A13:C13"/>
    <mergeCell ref="A14:C14"/>
    <mergeCell ref="A15:C15"/>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04" t="inlineStr">
        <is>
          <t>项目</t>
        </is>
      </c>
      <c r="B1" s="304" t="inlineStr">
        <is>
          <t>调整前年初数</t>
        </is>
      </c>
      <c r="C1" s="306" t="inlineStr">
        <is>
          <t>年初数变动情况</t>
        </is>
      </c>
      <c r="D1" s="90"/>
      <c r="E1" s="90"/>
      <c r="F1" s="90"/>
      <c r="G1" s="90"/>
      <c r="H1" s="90"/>
      <c r="I1" s="304" t="inlineStr">
        <is>
          <t>调整后年初数</t>
        </is>
      </c>
      <c r="J1" s="94" t="inlineStr">
        <is>
          <t>本年变动情况（行政单位）</t>
        </is>
      </c>
      <c r="K1" s="308" t="inlineStr">
        <is>
          <t>本年变动情况（事业单位）</t>
        </is>
      </c>
      <c r="L1" s="90"/>
      <c r="M1" s="90"/>
      <c r="N1" s="90"/>
      <c r="O1" s="304" t="inlineStr">
        <is>
          <t>年末数</t>
        </is>
      </c>
      <c r="P1" s="310"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12" t="inlineStr">
        <is>
          <t>其他</t>
        </is>
      </c>
      <c r="H2" s="90"/>
      <c r="I2" s="90"/>
      <c r="J2" s="84" t="inlineStr">
        <is>
          <t>本年收支差额</t>
        </is>
      </c>
      <c r="K2" s="84" t="inlineStr">
        <is>
          <t>使用非财政拨款结余/使用专用结余</t>
        </is>
      </c>
      <c r="L2" s="84" t="inlineStr">
        <is>
          <t>结余分配</t>
        </is>
      </c>
      <c r="M2" s="312" t="inlineStr">
        <is>
          <t>其他</t>
        </is>
      </c>
      <c r="N2" s="90"/>
      <c r="O2" s="90"/>
      <c r="P2" s="314"/>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14"/>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16"/>
      <c r="I5" s="108" t="n">
        <f>('CS01_2 非财政拨款结余和专用结余年初年末变动情况表'!B5+'CS01_2 非财政拨款结余和专用结余年初年末变动情况表'!C5+'CS01_2 非财政拨款结余和专用结余年初年末变动情况表'!D5+'CS01_2 非财政拨款结余和专用结余年初年末变动情况表'!E5+'CS01_2 非财政拨款结余和专用结余年初年末变动情况表'!F5+'CS01_2 非财政拨款结余和专用结余年初年末变动情况表'!G5)</f>
        <v>0.0</v>
      </c>
      <c r="J5" s="108"/>
      <c r="K5" s="108"/>
      <c r="L5" s="108"/>
      <c r="M5" s="108"/>
      <c r="N5" s="316"/>
      <c r="O5" s="108" t="n">
        <f>'CS01_2 非财政拨款结余和专用结余年初年末变动情况表'!I5 + 'CS01_2 非财政拨款结余和专用结余年初年末变动情况表'!J5 - 'CS01_2 非财政拨款结余和专用结余年初年末变动情况表'!K5 + 'CS01_2 非财政拨款结余和专用结余年初年末变动情况表'!L5 + 'CS01_2 非财政拨款结余和专用结余年初年末变动情况表'!M5</f>
        <v>0.0</v>
      </c>
      <c r="P5" s="318"/>
    </row>
    <row r="6" customHeight="true" ht="19.5">
      <c r="A6" s="320" t="inlineStr">
        <is>
          <t>专用结余</t>
        </is>
      </c>
      <c r="B6" s="132" t="n">
        <v>0.0</v>
      </c>
      <c r="C6" s="132"/>
      <c r="D6" s="132"/>
      <c r="E6" s="132"/>
      <c r="F6" s="132"/>
      <c r="G6" s="132"/>
      <c r="H6" s="322"/>
      <c r="I6" s="132" t="n">
        <f>('CS01_2 非财政拨款结余和专用结余年初年末变动情况表'!B6+'CS01_2 非财政拨款结余和专用结余年初年末变动情况表'!C6+'CS01_2 非财政拨款结余和专用结余年初年末变动情况表'!D6+'CS01_2 非财政拨款结余和专用结余年初年末变动情况表'!E6+'CS01_2 非财政拨款结余和专用结余年初年末变动情况表'!F6+'CS01_2 非财政拨款结余和专用结余年初年末变动情况表'!G6)</f>
        <v>0.0</v>
      </c>
      <c r="J6" s="234" t="inlineStr">
        <is>
          <t>—</t>
        </is>
      </c>
      <c r="K6" s="132"/>
      <c r="L6" s="132"/>
      <c r="M6" s="132"/>
      <c r="N6" s="322"/>
      <c r="O6" s="132" t="n">
        <f>'CS01_2 非财政拨款结余和专用结余年初年末变动情况表'!I6 - 'CS01_2 非财政拨款结余和专用结余年初年末变动情况表'!K6 + 'CS01_2 非财政拨款结余和专用结余年初年末变动情况表'!L6 + 'CS01_2 非财政拨款结余和专用结余年初年末变动情况表'!M6</f>
        <v>0.0</v>
      </c>
      <c r="P6" s="324"/>
    </row>
    <row r="7" customHeight="true" ht="19.5">
      <c r="A7" s="326" t="inlineStr">
        <is>
          <t>注：1.本表反映单位非财政拨款结余和专用结余年初年末变动情况，包括年初变动情况和本年变动情况。本表数据包括事业单位的非财政拨款结余（累计结余）和专用结余（累计结余）。</t>
        </is>
      </c>
      <c r="B7" s="328"/>
      <c r="C7" s="328"/>
      <c r="D7" s="328"/>
      <c r="E7" s="328"/>
      <c r="F7" s="328"/>
      <c r="G7" s="328"/>
      <c r="H7" s="328"/>
      <c r="I7" s="328"/>
      <c r="J7" s="328"/>
      <c r="K7" s="328"/>
      <c r="L7" s="328"/>
      <c r="M7" s="328"/>
      <c r="N7" s="328"/>
      <c r="O7" s="328"/>
      <c r="P7" s="328"/>
    </row>
    <row r="8" customHeight="true" ht="19.5">
      <c r="A8" s="326" t="inlineStr">
        <is>
          <t xml:space="preserve">    2.中央单位需填报本表。地方单位根据同级财政部门要求填报。</t>
        </is>
      </c>
      <c r="B8" s="328"/>
      <c r="C8" s="328"/>
      <c r="D8" s="328"/>
      <c r="E8" s="328"/>
      <c r="F8" s="328"/>
      <c r="G8" s="328"/>
      <c r="H8" s="328"/>
      <c r="I8" s="328"/>
      <c r="J8" s="328"/>
      <c r="K8" s="328"/>
      <c r="L8" s="328"/>
      <c r="M8" s="328"/>
      <c r="N8" s="328"/>
      <c r="O8" s="328"/>
      <c r="P8" s="328"/>
    </row>
    <row r="9" customHeight="true" ht="19.5">
      <c r="A9" s="326" t="inlineStr">
        <is>
          <t xml:space="preserve">    3.栏次1“调整前年初数”，应分别与2022年度部门决算《预算支出相关信息表》（财决附01表）对应的非财政拨款结余和专用结余年末数一致（自动关联取数）。</t>
        </is>
      </c>
      <c r="B9" s="328"/>
      <c r="C9" s="328"/>
      <c r="D9" s="328"/>
      <c r="E9" s="328"/>
      <c r="F9" s="328"/>
      <c r="G9" s="328"/>
      <c r="H9" s="328"/>
      <c r="I9" s="328"/>
      <c r="J9" s="328"/>
      <c r="K9" s="328"/>
      <c r="L9" s="328"/>
      <c r="M9" s="328"/>
      <c r="N9" s="328"/>
      <c r="O9" s="328"/>
      <c r="P9" s="328"/>
    </row>
    <row r="10" customHeight="true" ht="39.0">
      <c r="A10" s="326"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28"/>
      <c r="C10" s="328"/>
      <c r="D10" s="328"/>
      <c r="E10" s="328"/>
      <c r="F10" s="328"/>
      <c r="G10" s="328"/>
      <c r="H10" s="328"/>
      <c r="I10" s="328"/>
      <c r="J10" s="328"/>
      <c r="K10" s="328"/>
      <c r="L10" s="328"/>
      <c r="M10" s="328"/>
      <c r="N10" s="328"/>
      <c r="O10" s="328"/>
      <c r="P10" s="328"/>
    </row>
    <row r="11" customHeight="true" ht="19.5">
      <c r="A11" s="326" t="inlineStr">
        <is>
          <t xml:space="preserve">    5.栏次8“调整后年初数”，应分别与2023年度部门决算《预算支出相关信息表》（财决附01表）对应的非财政拨款结余和专用结余年初数一致（基本平衡审核）。</t>
        </is>
      </c>
      <c r="B11" s="328"/>
      <c r="C11" s="328"/>
      <c r="D11" s="328"/>
      <c r="E11" s="328"/>
      <c r="F11" s="328"/>
      <c r="G11" s="328"/>
      <c r="H11" s="328"/>
      <c r="I11" s="328"/>
      <c r="J11" s="328"/>
      <c r="K11" s="328"/>
      <c r="L11" s="328"/>
      <c r="M11" s="328"/>
      <c r="N11" s="328"/>
      <c r="O11" s="328"/>
      <c r="P11" s="328"/>
    </row>
    <row r="12" customHeight="true" ht="19.5">
      <c r="A12" s="326" t="inlineStr">
        <is>
          <t xml:space="preserve">    6.非财政拨款结余栏次9“本年收支差额”为行政单位填报非财政拨款结余等本年变动情况。根据政府会计准则制度规定，行政单位不应有专用结余。</t>
        </is>
      </c>
      <c r="B12" s="328"/>
      <c r="C12" s="328"/>
      <c r="D12" s="328"/>
      <c r="E12" s="328"/>
      <c r="F12" s="328"/>
      <c r="G12" s="328"/>
      <c r="H12" s="328"/>
      <c r="I12" s="328"/>
      <c r="J12" s="328"/>
      <c r="K12" s="328"/>
      <c r="L12" s="328"/>
      <c r="M12" s="328"/>
      <c r="N12" s="328"/>
      <c r="O12" s="328"/>
      <c r="P12" s="328"/>
    </row>
    <row r="13" customHeight="true" ht="19.5">
      <c r="A13" s="326"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28"/>
      <c r="C13" s="328"/>
      <c r="D13" s="328"/>
      <c r="E13" s="328"/>
      <c r="F13" s="328"/>
      <c r="G13" s="328"/>
      <c r="H13" s="328"/>
      <c r="I13" s="328"/>
      <c r="J13" s="328"/>
      <c r="K13" s="328"/>
      <c r="L13" s="328"/>
      <c r="M13" s="328"/>
      <c r="N13" s="328"/>
      <c r="O13" s="328"/>
      <c r="P13" s="328"/>
    </row>
    <row r="14" customHeight="true" ht="39.0">
      <c r="A14" s="326"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28"/>
      <c r="C14" s="328"/>
      <c r="D14" s="328"/>
      <c r="E14" s="328"/>
      <c r="F14" s="328"/>
      <c r="G14" s="328"/>
      <c r="H14" s="328"/>
      <c r="I14" s="328"/>
      <c r="J14" s="328"/>
      <c r="K14" s="328"/>
      <c r="L14" s="328"/>
      <c r="M14" s="328"/>
      <c r="N14" s="328"/>
      <c r="O14" s="328"/>
      <c r="P14" s="328"/>
    </row>
    <row r="15" customHeight="true" ht="19.5">
      <c r="A15" s="326"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28"/>
      <c r="C15" s="328"/>
      <c r="D15" s="328"/>
      <c r="E15" s="328"/>
      <c r="F15" s="328"/>
      <c r="G15" s="328"/>
      <c r="H15" s="328"/>
      <c r="I15" s="328"/>
      <c r="J15" s="328"/>
      <c r="K15" s="328"/>
      <c r="L15" s="328"/>
      <c r="M15" s="328"/>
      <c r="N15" s="328"/>
      <c r="O15" s="328"/>
      <c r="P15" s="328"/>
    </row>
    <row r="16" customHeight="true" ht="19.5">
      <c r="A16" s="326" t="inlineStr">
        <is>
          <t xml:space="preserve">    10.本表应作为部门决算报表说明第二部分的附件一并报送。</t>
        </is>
      </c>
      <c r="B16" s="328"/>
      <c r="C16" s="328"/>
      <c r="D16" s="328"/>
      <c r="E16" s="328"/>
      <c r="F16" s="328"/>
      <c r="G16" s="328"/>
      <c r="H16" s="328"/>
      <c r="I16" s="328"/>
      <c r="J16" s="328"/>
      <c r="K16" s="328"/>
      <c r="L16" s="328"/>
      <c r="M16" s="328"/>
      <c r="N16" s="328"/>
      <c r="O16" s="328"/>
      <c r="P16" s="328"/>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2700000.0</v>
      </c>
      <c r="D4" s="24" t="n">
        <v>2657840.62</v>
      </c>
      <c r="E4" s="24" t="n">
        <v>2657840.62</v>
      </c>
      <c r="F4" s="22" t="inlineStr">
        <is>
          <t>一、一般公共服务支出</t>
        </is>
      </c>
      <c r="G4" s="18" t="inlineStr">
        <is>
          <t>32</t>
        </is>
      </c>
      <c r="H4" s="24" t="n">
        <v>2100000.0</v>
      </c>
      <c r="I4" s="24" t="n">
        <v>2078673.39</v>
      </c>
      <c r="J4" s="24" t="n">
        <v>2078673.39</v>
      </c>
      <c r="K4" s="22" t="inlineStr">
        <is>
          <t>一、基本支出</t>
        </is>
      </c>
      <c r="L4" s="18" t="inlineStr">
        <is>
          <t>58</t>
        </is>
      </c>
      <c r="M4" s="24" t="n">
        <f>'Z01 收入支出决算总表'!M5 + 'Z01 收入支出决算总表'!M6</f>
        <v>1280000.0</v>
      </c>
      <c r="N4" s="24" t="n">
        <f>'Z01 收入支出决算总表'!N5 + 'Z01 收入支出决算总表'!N6</f>
        <v>1238301.25</v>
      </c>
      <c r="O4" s="26" t="n">
        <f>'Z01 收入支出决算总表'!O5 + 'Z01 收入支出决算总表'!O6</f>
        <v>1238301.25</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1000000.0</v>
      </c>
      <c r="N5" s="24" t="n">
        <v>974860.63</v>
      </c>
      <c r="O5" s="26" t="n">
        <v>974860.63</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280000.0</v>
      </c>
      <c r="N6" s="24" t="n">
        <v>263440.62</v>
      </c>
      <c r="O6" s="26" t="n">
        <v>263440.62</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1420000.0</v>
      </c>
      <c r="N7" s="24" t="n">
        <v>1419539.37</v>
      </c>
      <c r="O7" s="26" t="n">
        <v>1419539.37</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2657840.62</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974860.63</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1583179.99</v>
      </c>
    </row>
    <row r="17" customHeight="true" ht="15.0">
      <c r="A17" s="22"/>
      <c r="B17" s="18" t="inlineStr">
        <is>
          <t>14</t>
        </is>
      </c>
      <c r="C17" s="32"/>
      <c r="D17" s="32"/>
      <c r="E17" s="32"/>
      <c r="F17" s="22" t="inlineStr">
        <is>
          <t>十四、资源勘探工业信息等支出</t>
        </is>
      </c>
      <c r="G17" s="18" t="inlineStr">
        <is>
          <t>45</t>
        </is>
      </c>
      <c r="H17" s="24" t="n">
        <v>110000.0</v>
      </c>
      <c r="I17" s="24" t="n">
        <v>106930.0</v>
      </c>
      <c r="J17" s="24" t="n">
        <v>106930.0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99800.0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490000.0</v>
      </c>
      <c r="I26" s="24" t="n">
        <v>472237.23</v>
      </c>
      <c r="J26" s="24" t="n">
        <v>472237.23</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2700000.0</v>
      </c>
      <c r="D30" s="24" t="n">
        <f>('Z01 收入支出决算总表'!D4+'Z01 收入支出决算总表'!D5+'Z01 收入支出决算总表'!D6+'Z01 收入支出决算总表'!D7+'Z01 收入支出决算总表'!D8+'Z01 收入支出决算总表'!D9+'Z01 收入支出决算总表'!D10+'Z01 收入支出决算总表'!D11)</f>
        <v>2657840.62</v>
      </c>
      <c r="E30" s="24" t="n">
        <f>('Z01 收入支出决算总表'!E4+'Z01 收入支出决算总表'!E5+'Z01 收入支出决算总表'!E6+'Z01 收入支出决算总表'!E7+'Z01 收入支出决算总表'!E8+'Z01 收入支出决算总表'!E9+'Z01 收入支出决算总表'!E10+'Z01 收入支出决算总表'!E11)</f>
        <v>2657840.62</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2700000.0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2657840.62</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2657840.62</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2700000.0</v>
      </c>
      <c r="D34" s="54" t="n">
        <f>('Z01 收入支出决算总表'!D30+'Z01 收入支出决算总表'!D31+'Z01 收入支出决算总表'!D32)</f>
        <v>2657840.62</v>
      </c>
      <c r="E34" s="54" t="n">
        <f>('Z01 收入支出决算总表'!E30+'Z01 收入支出决算总表'!E31+'Z01 收入支出决算总表'!E32)</f>
        <v>2657840.62</v>
      </c>
      <c r="F34" s="56" t="inlineStr">
        <is>
          <t>总计</t>
        </is>
      </c>
      <c r="G34" s="58"/>
      <c r="H34" s="60"/>
      <c r="I34" s="62"/>
      <c r="J34" s="58"/>
      <c r="K34" s="58"/>
      <c r="L34" s="52" t="inlineStr">
        <is>
          <t>88</t>
        </is>
      </c>
      <c r="M34" s="54" t="n">
        <f>'Z01 收入支出决算总表'!M30 + 'Z01 收入支出决算总表'!M32</f>
        <v>2700000.0</v>
      </c>
      <c r="N34" s="54" t="n">
        <f>'Z01 收入支出决算总表'!N30 + 'Z01 收入支出决算总表'!N32</f>
        <v>2657840.62</v>
      </c>
      <c r="O34" s="64" t="n">
        <f>('Z01 收入支出决算总表'!O30+'Z01 收入支出决算总表'!O31+'Z01 收入支出决算总表'!O32)</f>
        <v>2657840.62</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2657840.62</v>
      </c>
      <c r="D5" s="108" t="n">
        <v>2717086.36</v>
      </c>
      <c r="E5" s="108" t="n">
        <f>'CS02 主要指标变动情况表'!C5 - 'CS02 主要指标变动情况表'!D5</f>
        <v>-59245.74</v>
      </c>
      <c r="F5" s="108" t="n">
        <f>'CS02 主要指标变动情况表'!E5 / 'CS02 主要指标变动情况表'!D5 * 100</f>
        <v>-2.18</v>
      </c>
      <c r="G5" s="298" t="inlineStr">
        <is>
          <t>经与单位反复沟通商量，核实为本年度预算收入调减。</t>
        </is>
      </c>
    </row>
    <row r="6" customHeight="true" ht="15.0">
      <c r="A6" s="112" t="inlineStr">
        <is>
          <t xml:space="preserve">      其中：一般公共预算财政拨款</t>
        </is>
      </c>
      <c r="B6" s="104" t="inlineStr">
        <is>
          <t>3</t>
        </is>
      </c>
      <c r="C6" s="108" t="n">
        <f>'Z07 一般公共预算财政拨款收入支出决算表'!H6</f>
        <v>2657840.62</v>
      </c>
      <c r="D6" s="108" t="n">
        <v>2717086.36</v>
      </c>
      <c r="E6" s="108" t="n">
        <f>'CS02 主要指标变动情况表'!C6 - 'CS02 主要指标变动情况表'!D6</f>
        <v>-59245.74</v>
      </c>
      <c r="F6" s="108" t="n">
        <f>'CS02 主要指标变动情况表'!E6 / 'CS02 主要指标变动情况表'!D6 * 100</f>
        <v>-2.18</v>
      </c>
      <c r="G6" s="298" t="inlineStr">
        <is>
          <t>经与单位反复沟通商量，核实为本年度预算收入调减。</t>
        </is>
      </c>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98"/>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98"/>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98"/>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98"/>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98"/>
    </row>
    <row r="12" customHeight="true" ht="15.0">
      <c r="A12" s="112" t="inlineStr">
        <is>
          <t xml:space="preserve">    2.本年支出</t>
        </is>
      </c>
      <c r="B12" s="104" t="inlineStr">
        <is>
          <t>9</t>
        </is>
      </c>
      <c r="C12" s="108" t="n">
        <f>'Z04 支出决算表'!E6</f>
        <v>2657840.62</v>
      </c>
      <c r="D12" s="108" t="n">
        <v>2717086.36</v>
      </c>
      <c r="E12" s="108" t="n">
        <f>'CS02 主要指标变动情况表'!C12 - 'CS02 主要指标变动情况表'!D12</f>
        <v>-59245.74</v>
      </c>
      <c r="F12" s="108" t="n">
        <f>'CS02 主要指标变动情况表'!E12 / 'CS02 主要指标变动情况表'!D12 * 100</f>
        <v>-2.18</v>
      </c>
      <c r="G12" s="298" t="inlineStr">
        <is>
          <t>经与单位反复沟通商量，核实为本年度预算支出调减。</t>
        </is>
      </c>
    </row>
    <row r="13" customHeight="true" ht="15.0">
      <c r="A13" s="112" t="inlineStr">
        <is>
          <t xml:space="preserve">      其中：基本支出</t>
        </is>
      </c>
      <c r="B13" s="104" t="inlineStr">
        <is>
          <t>10</t>
        </is>
      </c>
      <c r="C13" s="108" t="n">
        <f>'Z04 支出决算表'!F6</f>
        <v>1238301.25</v>
      </c>
      <c r="D13" s="108" t="n">
        <v>1709378.03</v>
      </c>
      <c r="E13" s="108" t="n">
        <f>'CS02 主要指标变动情况表'!C13 - 'CS02 主要指标变动情况表'!D13</f>
        <v>-471076.78</v>
      </c>
      <c r="F13" s="108" t="n">
        <f>'CS02 主要指标变动情况表'!E13 / 'CS02 主要指标变动情况表'!D13 * 100</f>
        <v>-27.56</v>
      </c>
      <c r="G13" s="298" t="inlineStr">
        <is>
          <t>经与单位反复沟通商量，核实为本年度预算支出调减。</t>
        </is>
      </c>
    </row>
    <row r="14" customHeight="true" ht="15.0">
      <c r="A14" s="112" t="inlineStr">
        <is>
          <t xml:space="preserve">            （1）人员经费</t>
        </is>
      </c>
      <c r="B14" s="104" t="inlineStr">
        <is>
          <t>11</t>
        </is>
      </c>
      <c r="C14" s="108" t="n">
        <f>'Z05_1 基本支出决算明细表'!F6 + 'Z05_1 基本支出决算明细表'!AV6</f>
        <v>974860.63</v>
      </c>
      <c r="D14" s="108" t="n">
        <v>1620772.65</v>
      </c>
      <c r="E14" s="108" t="n">
        <f>'CS02 主要指标变动情况表'!C14 - 'CS02 主要指标变动情况表'!D14</f>
        <v>-645912.02</v>
      </c>
      <c r="F14" s="108" t="n">
        <f>'CS02 主要指标变动情况表'!E14 / 'CS02 主要指标变动情况表'!D14 * 100</f>
        <v>-39.85</v>
      </c>
      <c r="G14" s="298" t="inlineStr">
        <is>
          <t>经与单位反复沟通商量，核实为本年度预算支出调减。</t>
        </is>
      </c>
    </row>
    <row r="15" customHeight="true" ht="15.0">
      <c r="A15" s="112" t="inlineStr">
        <is>
          <t xml:space="preserve">            （2）公用经费</t>
        </is>
      </c>
      <c r="B15" s="104" t="inlineStr">
        <is>
          <t>12</t>
        </is>
      </c>
      <c r="C15" s="108" t="n">
        <f>'Z05_1 基本支出决算明细表'!E6 - 'Z05_1 基本支出决算明细表'!F6 - 'Z05_1 基本支出决算明细表'!AV6</f>
        <v>263440.62</v>
      </c>
      <c r="D15" s="108" t="n">
        <v>88605.38</v>
      </c>
      <c r="E15" s="108" t="n">
        <f>'CS02 主要指标变动情况表'!C15 - 'CS02 主要指标变动情况表'!D15</f>
        <v>174835.24</v>
      </c>
      <c r="F15" s="108" t="n">
        <f>'CS02 主要指标变动情况表'!E15 / 'CS02 主要指标变动情况表'!D15 * 100</f>
        <v>197.32</v>
      </c>
      <c r="G15" s="298" t="inlineStr">
        <is>
          <t>经与单位反复沟通商量，核实为本年度预算支出调增。</t>
        </is>
      </c>
    </row>
    <row r="16" customHeight="true" ht="15.0">
      <c r="A16" s="112" t="inlineStr">
        <is>
          <t xml:space="preserve">            项目支出</t>
        </is>
      </c>
      <c r="B16" s="104" t="inlineStr">
        <is>
          <t>13</t>
        </is>
      </c>
      <c r="C16" s="108" t="n">
        <f>'Z04 支出决算表'!G6</f>
        <v>1419539.37</v>
      </c>
      <c r="D16" s="108" t="n">
        <v>1007708.33</v>
      </c>
      <c r="E16" s="108" t="n">
        <f>'CS02 主要指标变动情况表'!C16 - 'CS02 主要指标变动情况表'!D16</f>
        <v>411831.04</v>
      </c>
      <c r="F16" s="108" t="n">
        <f>'CS02 主要指标变动情况表'!E16 / 'CS02 主要指标变动情况表'!D16 * 100</f>
        <v>40.87</v>
      </c>
      <c r="G16" s="298" t="inlineStr">
        <is>
          <t>经与单位反复沟通商量，核实为本年度预算支出调增。</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98"/>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98"/>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98"/>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98"/>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98"/>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98"/>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98"/>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98"/>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98"/>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98"/>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98"/>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98"/>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2.0</v>
      </c>
      <c r="E33" s="228" t="n">
        <f>'CS02 主要指标变动情况表'!C33 - 'CS02 主要指标变动情况表'!D33</f>
        <v>-1.0</v>
      </c>
      <c r="F33" s="108" t="n">
        <f>'CS02 主要指标变动情况表'!E33 / 'CS02 主要指标变动情况表'!D33 * 100</f>
        <v>-50.0</v>
      </c>
      <c r="G33" s="298" t="inlineStr">
        <is>
          <t>经核实，为1个独立编制机构数</t>
        </is>
      </c>
    </row>
    <row r="34" customHeight="true" ht="15.0">
      <c r="A34" s="112" t="inlineStr">
        <is>
          <t xml:space="preserve">    2.独立核算机构数</t>
        </is>
      </c>
      <c r="B34" s="104" t="inlineStr">
        <is>
          <t>31</t>
        </is>
      </c>
      <c r="C34" s="228" t="n">
        <f>'F02 基本数字表'!F7</f>
        <v>1.0</v>
      </c>
      <c r="D34" s="228" t="n">
        <v>1.0</v>
      </c>
      <c r="E34" s="228" t="n">
        <f>'CS02 主要指标变动情况表'!C34 - 'CS02 主要指标变动情况表'!D34</f>
        <v>0.0</v>
      </c>
      <c r="F34" s="108" t="n">
        <f>'CS02 主要指标变动情况表'!E34 / 'CS02 主要指标变动情况表'!D34 * 100</f>
        <v>0.0</v>
      </c>
      <c r="G34" s="298"/>
    </row>
    <row r="35" customHeight="true" ht="15.0">
      <c r="A35" s="112" t="inlineStr">
        <is>
          <t xml:space="preserve">    3.年末实有人数</t>
        </is>
      </c>
      <c r="B35" s="104" t="inlineStr">
        <is>
          <t>32</t>
        </is>
      </c>
      <c r="C35" s="228" t="n">
        <f>'F02 基本数字表'!G7</f>
        <v>16.0</v>
      </c>
      <c r="D35" s="228" t="n">
        <v>16.0</v>
      </c>
      <c r="E35" s="228" t="n">
        <f>'CS02 主要指标变动情况表'!C35 - 'CS02 主要指标变动情况表'!D35</f>
        <v>0.0</v>
      </c>
      <c r="F35" s="108" t="n">
        <f>'CS02 主要指标变动情况表'!E35 / 'CS02 主要指标变动情况表'!D35 * 100</f>
        <v>0.0</v>
      </c>
      <c r="G35" s="298"/>
    </row>
    <row r="36" customHeight="true" ht="15.0">
      <c r="A36" s="112" t="inlineStr">
        <is>
          <t xml:space="preserve">      在职人员</t>
        </is>
      </c>
      <c r="B36" s="104" t="inlineStr">
        <is>
          <t>33</t>
        </is>
      </c>
      <c r="C36" s="228" t="n">
        <f>'F02 基本数字表'!H7</f>
        <v>16.0</v>
      </c>
      <c r="D36" s="228" t="n">
        <v>16.0</v>
      </c>
      <c r="E36" s="228" t="n">
        <f>'CS02 主要指标变动情况表'!C36 - 'CS02 主要指标变动情况表'!D36</f>
        <v>0.0</v>
      </c>
      <c r="F36" s="108" t="n">
        <f>'CS02 主要指标变动情况表'!E36 / 'CS02 主要指标变动情况表'!D36 * 100</f>
        <v>0.0</v>
      </c>
      <c r="G36" s="298"/>
    </row>
    <row r="37" customHeight="true" ht="15.0">
      <c r="A37" s="112" t="inlineStr">
        <is>
          <t xml:space="preserve">        其中：行政人员</t>
        </is>
      </c>
      <c r="B37" s="104" t="inlineStr">
        <is>
          <t>34</t>
        </is>
      </c>
      <c r="C37" s="228" t="n">
        <f>'F02 基本数字表'!M7 + 'F02 基本数字表'!T7</f>
        <v>4.0</v>
      </c>
      <c r="D37" s="228" t="n">
        <v>5.0</v>
      </c>
      <c r="E37" s="228" t="n">
        <f>'CS02 主要指标变动情况表'!C37 - 'CS02 主要指标变动情况表'!D37</f>
        <v>-1.0</v>
      </c>
      <c r="F37" s="108" t="n">
        <f>'CS02 主要指标变动情况表'!E37 / 'CS02 主要指标变动情况表'!D37 * 100</f>
        <v>-20.0</v>
      </c>
      <c r="G37" s="298" t="inlineStr">
        <is>
          <t>经与单位核实为4人行政人员。</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98"/>
    </row>
    <row r="39" customHeight="true" ht="15.0">
      <c r="A39" s="112" t="inlineStr">
        <is>
          <t xml:space="preserve">              非参公事业人员</t>
        </is>
      </c>
      <c r="B39" s="104" t="inlineStr">
        <is>
          <t>36</t>
        </is>
      </c>
      <c r="C39" s="228" t="n">
        <f>'F02 基本数字表'!O7 + 'F02 基本数字表'!V7 + 'F02 基本数字表'!Z7</f>
        <v>12.0</v>
      </c>
      <c r="D39" s="228" t="n">
        <v>11.0</v>
      </c>
      <c r="E39" s="228" t="n">
        <f>'CS02 主要指标变动情况表'!C39 - 'CS02 主要指标变动情况表'!D39</f>
        <v>1.0</v>
      </c>
      <c r="F39" s="108" t="n">
        <f>'CS02 主要指标变动情况表'!E39 / 'CS02 主要指标变动情况表'!D39 * 100</f>
        <v>9.09</v>
      </c>
      <c r="G39" s="298" t="inlineStr">
        <is>
          <t>经核实体制调整为人员变动增加。</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98"/>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98"/>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98"/>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98"/>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98"/>
    </row>
    <row r="48" customHeight="true" ht="15.0">
      <c r="A48" s="112" t="inlineStr">
        <is>
          <t xml:space="preserve">    2.“三公”经费支出</t>
        </is>
      </c>
      <c r="B48" s="104" t="inlineStr">
        <is>
          <t>45</t>
        </is>
      </c>
      <c r="C48" s="108" t="n">
        <f>'F03 机构运行信息表'!E4</f>
        <v>3252.0</v>
      </c>
      <c r="D48" s="108" t="n">
        <v>0.0</v>
      </c>
      <c r="E48" s="108" t="n">
        <f>'CS02 主要指标变动情况表'!C48 - 'CS02 主要指标变动情况表'!D48</f>
        <v>3252.0</v>
      </c>
      <c r="F48" s="108" t="n">
        <f>'CS02 主要指标变动情况表'!E48 / 'CS02 主要指标变动情况表'!D48 * 100</f>
        <v>0.0</v>
      </c>
      <c r="G48" s="298"/>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98"/>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98"/>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98"/>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98"/>
    </row>
    <row r="53" customHeight="true" ht="15.0">
      <c r="A53" s="112" t="inlineStr">
        <is>
          <t xml:space="preserve">            公务接待费</t>
        </is>
      </c>
      <c r="B53" s="104" t="inlineStr">
        <is>
          <t>50</t>
        </is>
      </c>
      <c r="C53" s="108" t="n">
        <f>'F03 机构运行信息表'!E9</f>
        <v>3252.0</v>
      </c>
      <c r="D53" s="108" t="n">
        <v>0.0</v>
      </c>
      <c r="E53" s="108" t="n">
        <f>'CS02 主要指标变动情况表'!C53 - 'CS02 主要指标变动情况表'!D53</f>
        <v>3252.0</v>
      </c>
      <c r="F53" s="108" t="n">
        <f>'CS02 主要指标变动情况表'!E53 / 'CS02 主要指标变动情况表'!D53 * 100</f>
        <v>0.0</v>
      </c>
      <c r="G53" s="298"/>
    </row>
    <row r="54" customHeight="true" ht="15.0">
      <c r="A54" s="112" t="inlineStr">
        <is>
          <t xml:space="preserve">    3.培训费</t>
        </is>
      </c>
      <c r="B54" s="104" t="inlineStr">
        <is>
          <t>51</t>
        </is>
      </c>
      <c r="C54" s="108" t="n">
        <f>'F03 机构运行信息表'!E25</f>
        <v>19380.0</v>
      </c>
      <c r="D54" s="108" t="n">
        <v>0.0</v>
      </c>
      <c r="E54" s="108" t="n">
        <f>'CS02 主要指标变动情况表'!C54 - 'CS02 主要指标变动情况表'!D54</f>
        <v>19380.0</v>
      </c>
      <c r="F54" s="108" t="n">
        <f>'CS02 主要指标变动情况表'!E54 / 'CS02 主要指标变动情况表'!D54 * 100</f>
        <v>0.0</v>
      </c>
      <c r="G54" s="298"/>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98"/>
    </row>
    <row r="56" customHeight="true" ht="15.0">
      <c r="A56" s="112" t="inlineStr">
        <is>
          <t xml:space="preserve">    5.机关运行经费</t>
        </is>
      </c>
      <c r="B56" s="104" t="inlineStr">
        <is>
          <t>53</t>
        </is>
      </c>
      <c r="C56" s="108" t="n">
        <f>'F03 机构运行信息表'!E26</f>
        <v>263440.62</v>
      </c>
      <c r="D56" s="108" t="n">
        <v>88605.38</v>
      </c>
      <c r="E56" s="108" t="n">
        <f>'CS02 主要指标变动情况表'!C56 - 'CS02 主要指标变动情况表'!D56</f>
        <v>174835.24</v>
      </c>
      <c r="F56" s="108" t="n">
        <f>'CS02 主要指标变动情况表'!E56 / 'CS02 主要指标变动情况表'!D56 * 100</f>
        <v>197.32</v>
      </c>
      <c r="G56" s="298" t="inlineStr">
        <is>
          <t>经与单位反复沟通商量，核实为本年度预算支出调减。</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2700000.0</v>
      </c>
      <c r="D58" s="108" t="n">
        <v>1567000.0</v>
      </c>
      <c r="E58" s="108" t="n">
        <f>'CS02 主要指标变动情况表'!C58 - 'CS02 主要指标变动情况表'!D58</f>
        <v>1133000.0</v>
      </c>
      <c r="F58" s="108" t="n">
        <f>'CS02 主要指标变动情况表'!E58 / 'CS02 主要指标变动情况表'!D58 * 100</f>
        <v>72.3</v>
      </c>
      <c r="G58" s="298" t="inlineStr">
        <is>
          <t>经与单位反复沟通商量，核实为本年度预算收入调减。</t>
        </is>
      </c>
    </row>
    <row r="59" customHeight="true" ht="15.0">
      <c r="A59" s="112" t="inlineStr">
        <is>
          <t xml:space="preserve">      本年支出合计</t>
        </is>
      </c>
      <c r="B59" s="104" t="inlineStr">
        <is>
          <t>56</t>
        </is>
      </c>
      <c r="C59" s="108" t="n">
        <f>'Z01 收入支出决算总表'!M30</f>
        <v>2700000.0</v>
      </c>
      <c r="D59" s="108" t="n">
        <v>1567000.0</v>
      </c>
      <c r="E59" s="108" t="n">
        <f>'CS02 主要指标变动情况表'!C59 - 'CS02 主要指标变动情况表'!D59</f>
        <v>1133000.0</v>
      </c>
      <c r="F59" s="108" t="n">
        <f>'CS02 主要指标变动情况表'!E59 / 'CS02 主要指标变动情况表'!D59 * 100</f>
        <v>72.3</v>
      </c>
      <c r="G59" s="298" t="inlineStr">
        <is>
          <t>经与单位反复沟通商量，核实为本年度预算支出调减。</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2657840.62</v>
      </c>
      <c r="D62" s="108" t="n">
        <v>2717086.36</v>
      </c>
      <c r="E62" s="108" t="n">
        <f>'CS02 主要指标变动情况表'!C62 - 'CS02 主要指标变动情况表'!D62</f>
        <v>-59245.74</v>
      </c>
      <c r="F62" s="108" t="n">
        <f>'CS02 主要指标变动情况表'!E62 / 'CS02 主要指标变动情况表'!D62 * 100</f>
        <v>-2.18</v>
      </c>
      <c r="G62" s="298" t="inlineStr">
        <is>
          <t>经与单位反复沟通商量，核实为本年度预算收入调减。</t>
        </is>
      </c>
    </row>
    <row r="63" customHeight="true" ht="15.0">
      <c r="A63" s="112" t="inlineStr">
        <is>
          <t xml:space="preserve">      本年支出合计</t>
        </is>
      </c>
      <c r="B63" s="104" t="inlineStr">
        <is>
          <t>60</t>
        </is>
      </c>
      <c r="C63" s="108" t="n">
        <f>'Z01 收入支出决算总表'!N30</f>
        <v>2657840.62</v>
      </c>
      <c r="D63" s="108" t="n">
        <v>2717086.36</v>
      </c>
      <c r="E63" s="108" t="n">
        <f>'CS02 主要指标变动情况表'!C63 - 'CS02 主要指标变动情况表'!D63</f>
        <v>-59245.74</v>
      </c>
      <c r="F63" s="108" t="n">
        <f>'CS02 主要指标变动情况表'!E63 / 'CS02 主要指标变动情况表'!D63 * 100</f>
        <v>-2.18</v>
      </c>
      <c r="G63" s="298" t="inlineStr">
        <is>
          <t>经与单位反复沟通商量，核实为本年度预算支出调减。</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30"/>
    </row>
    <row r="65" customHeight="true" ht="15.0">
      <c r="A65" s="332" t="inlineStr">
        <is>
          <t>注：1.本表反映单位本年收支余、资产负债、机构人员等主要指标与上年数对比变动情况及变动原因，各单位均需填报本表。</t>
        </is>
      </c>
      <c r="B65" s="334"/>
      <c r="C65" s="140"/>
      <c r="D65" s="140"/>
      <c r="E65" s="140"/>
      <c r="F65" s="140"/>
      <c r="G65" s="140"/>
    </row>
    <row r="66" customHeight="true" ht="15.0">
      <c r="A66" s="332" t="inlineStr">
        <is>
          <t xml:space="preserve">    2.事业收入中含事业单位财政专户管理资金收入。</t>
        </is>
      </c>
      <c r="B66" s="334"/>
      <c r="C66" s="140"/>
      <c r="D66" s="140"/>
      <c r="E66" s="140"/>
      <c r="F66" s="140"/>
      <c r="G66" s="140"/>
    </row>
    <row r="67" customHeight="true" ht="15.0">
      <c r="A67" s="332" t="inlineStr">
        <is>
          <t xml:space="preserve">    3.其他收入指单位取得的除财政拨款、事业收入、经营收入、上级补助收入、附属单位上缴收入以外的收入。</t>
        </is>
      </c>
      <c r="B67" s="334"/>
      <c r="C67" s="140"/>
      <c r="D67" s="140"/>
      <c r="E67" s="140"/>
      <c r="F67" s="140"/>
      <c r="G67" s="140"/>
    </row>
    <row r="68" customHeight="true" ht="15.0">
      <c r="A68" s="332" t="inlineStr">
        <is>
          <t xml:space="preserve">    4.结转和结余包括单位财政拨款结转和结余及其他资金结转和结余。</t>
        </is>
      </c>
      <c r="B68" s="334"/>
      <c r="C68" s="140"/>
      <c r="D68" s="140"/>
      <c r="E68" s="140"/>
      <c r="F68" s="140"/>
      <c r="G68" s="140"/>
    </row>
    <row r="69" customHeight="true" ht="15.0">
      <c r="A69" s="332" t="inlineStr">
        <is>
          <t xml:space="preserve">    5.主要指标上下年变动幅度超过20%，其中机构人员指标上下年有变动的，应具体核实并说明原因。</t>
        </is>
      </c>
      <c r="B69" s="140"/>
      <c r="C69" s="140"/>
      <c r="D69" s="140"/>
      <c r="E69" s="140"/>
      <c r="F69" s="140"/>
      <c r="G69" s="140"/>
    </row>
    <row r="70" customHeight="true" ht="15.0">
      <c r="A70" s="332"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36" t="inlineStr">
        <is>
          <t>评价指标</t>
        </is>
      </c>
      <c r="B1" s="78"/>
      <c r="C1" s="78"/>
      <c r="D1" s="78"/>
      <c r="E1" s="90"/>
      <c r="F1" s="78"/>
      <c r="G1" s="338" t="inlineStr">
        <is>
          <t>计算值</t>
        </is>
      </c>
      <c r="H1" s="338" t="inlineStr">
        <is>
          <t>得分</t>
        </is>
      </c>
      <c r="I1" s="338" t="inlineStr">
        <is>
          <t>指标说明</t>
        </is>
      </c>
      <c r="J1" s="338" t="inlineStr">
        <is>
          <t>评分标准</t>
        </is>
      </c>
    </row>
    <row r="2" customHeight="true" ht="21.75">
      <c r="A2" s="312" t="inlineStr">
        <is>
          <t>一级指标</t>
        </is>
      </c>
      <c r="B2" s="90"/>
      <c r="C2" s="340" t="inlineStr">
        <is>
          <t>二级指标</t>
        </is>
      </c>
      <c r="D2" s="78"/>
      <c r="E2" s="312"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42" t="inlineStr">
        <is>
          <t>预算编制及执行情况</t>
        </is>
      </c>
      <c r="B4" s="342" t="inlineStr">
        <is>
          <t>90</t>
        </is>
      </c>
      <c r="C4" s="344" t="inlineStr">
        <is>
          <t>预算编制的准确完整性</t>
        </is>
      </c>
      <c r="D4" s="346" t="inlineStr">
        <is>
          <t>30</t>
        </is>
      </c>
      <c r="E4" s="348" t="inlineStr">
        <is>
          <t>财政拨款收入预决算差异率</t>
        </is>
      </c>
      <c r="F4" s="92" t="inlineStr">
        <is>
          <t>3</t>
        </is>
      </c>
      <c r="G4" s="108" t="n">
        <f>'LH01 部门决算量化评价表'!G4</f>
        <v>0.0</v>
      </c>
      <c r="H4" s="350" t="n">
        <f>'LH01 部门决算量化评价表'!H4</f>
        <v>3.0</v>
      </c>
      <c r="I4" s="348" t="inlineStr">
        <is>
          <t>财政拨款收入：（决算数－年初预算数）/年初预算数*100%</t>
        </is>
      </c>
      <c r="J4" s="348" t="inlineStr">
        <is>
          <t>差异率＝0，得满分；差异率（绝对值）&gt;0时，每增加5%（含）扣减0.5分，减至0分为止。</t>
        </is>
      </c>
    </row>
    <row r="5" customHeight="true" ht="45.0">
      <c r="A5" s="90"/>
      <c r="B5" s="90"/>
      <c r="C5" s="90"/>
      <c r="D5" s="78"/>
      <c r="E5" s="348" t="inlineStr">
        <is>
          <t>事业收入预决算差异率</t>
        </is>
      </c>
      <c r="F5" s="92" t="inlineStr">
        <is>
          <t>5</t>
        </is>
      </c>
      <c r="G5" s="108" t="n">
        <f>'LH01 部门决算量化评价表'!G5</f>
        <v>0.0</v>
      </c>
      <c r="H5" s="350" t="n">
        <f>'LH01 部门决算量化评价表'!H5</f>
        <v>5.0</v>
      </c>
      <c r="I5" s="348" t="inlineStr">
        <is>
          <t>事业收入：（决算数－年初预算数）/年初预算数*100%</t>
        </is>
      </c>
      <c r="J5" s="348" t="inlineStr">
        <is>
          <t>差异率＝0，得满分；差异率（绝对值）&gt;0时，每增加5%（含）扣减0.5分，减至0分为止。</t>
        </is>
      </c>
    </row>
    <row r="6" customHeight="true" ht="45.0">
      <c r="A6" s="90"/>
      <c r="B6" s="90"/>
      <c r="C6" s="90"/>
      <c r="D6" s="78"/>
      <c r="E6" s="348" t="inlineStr">
        <is>
          <t>经营收入预决算差异率</t>
        </is>
      </c>
      <c r="F6" s="92" t="inlineStr">
        <is>
          <t>3</t>
        </is>
      </c>
      <c r="G6" s="108" t="n">
        <f>'LH01 部门决算量化评价表'!G6</f>
        <v>0.0</v>
      </c>
      <c r="H6" s="350" t="n">
        <f>'LH01 部门决算量化评价表'!H6</f>
        <v>3.0</v>
      </c>
      <c r="I6" s="348" t="inlineStr">
        <is>
          <t>经营收入：（决算数－年初预算数）/年初预算数*100%</t>
        </is>
      </c>
      <c r="J6" s="348" t="inlineStr">
        <is>
          <t>差异率＝0，得满分；差异率（绝对值）&gt;0时，每增加5%（含）扣减0.5分，减至0分为止。</t>
        </is>
      </c>
    </row>
    <row r="7" customHeight="true" ht="45.0">
      <c r="A7" s="90"/>
      <c r="B7" s="90"/>
      <c r="C7" s="90"/>
      <c r="D7" s="78"/>
      <c r="E7" s="348" t="inlineStr">
        <is>
          <t>其他收入预决算差异率</t>
        </is>
      </c>
      <c r="F7" s="92" t="inlineStr">
        <is>
          <t>5</t>
        </is>
      </c>
      <c r="G7" s="108" t="n">
        <f>'LH01 部门决算量化评价表'!G7</f>
        <v>0.0</v>
      </c>
      <c r="H7" s="350" t="n">
        <f>'LH01 部门决算量化评价表'!H7</f>
        <v>5.0</v>
      </c>
      <c r="I7" s="348" t="inlineStr">
        <is>
          <t>其他收入：（决算数－年初预算数）/年初预算数*100%</t>
        </is>
      </c>
      <c r="J7" s="348" t="inlineStr">
        <is>
          <t>差异率＝0，得满分；差异率（绝对值）&gt;0时，每增加5%（含）扣减0.5分，减至0分为止。</t>
        </is>
      </c>
    </row>
    <row r="8" customHeight="true" ht="45.0">
      <c r="A8" s="90"/>
      <c r="B8" s="90"/>
      <c r="C8" s="90"/>
      <c r="D8" s="78"/>
      <c r="E8" s="348" t="inlineStr">
        <is>
          <t>年初结转和结余预决算差异率</t>
        </is>
      </c>
      <c r="F8" s="92" t="inlineStr">
        <is>
          <t>5</t>
        </is>
      </c>
      <c r="G8" s="108" t="n">
        <f>'LH01 部门决算量化评价表'!G8</f>
        <v>0.0</v>
      </c>
      <c r="H8" s="350" t="n">
        <f>'LH01 部门决算量化评价表'!H8</f>
        <v>5.0</v>
      </c>
      <c r="I8" s="348" t="inlineStr">
        <is>
          <t>年初结转和结余：（决算数－年初预算数）/年初预算数*100%</t>
        </is>
      </c>
      <c r="J8" s="348" t="inlineStr">
        <is>
          <t>差异率＝0，得满分；差异率（绝对值）≤100%，扣减1分；差异率（绝对值）&gt;100%时，每增加10%（含）扣减0.5分，减至0分为止。</t>
        </is>
      </c>
    </row>
    <row r="9" customHeight="true" ht="45.0">
      <c r="A9" s="90"/>
      <c r="B9" s="90"/>
      <c r="C9" s="90"/>
      <c r="D9" s="78"/>
      <c r="E9" s="348" t="inlineStr">
        <is>
          <t>人员经费预决算差异率</t>
        </is>
      </c>
      <c r="F9" s="92" t="inlineStr">
        <is>
          <t>5</t>
        </is>
      </c>
      <c r="G9" s="108" t="n">
        <f>'LH01 部门决算量化评价表'!G9</f>
        <v>0.0</v>
      </c>
      <c r="H9" s="350" t="n">
        <f>'LH01 部门决算量化评价表'!H9</f>
        <v>5.0</v>
      </c>
      <c r="I9" s="348" t="inlineStr">
        <is>
          <t>人员经费：（决算数－年初预算数）/年初预算数*100%</t>
        </is>
      </c>
      <c r="J9" s="348" t="inlineStr">
        <is>
          <t>差异率≤0，得满分；差异率﹥0时，每增加10%（含）扣减0.5分，减至0分为止。</t>
        </is>
      </c>
    </row>
    <row r="10" customHeight="true" ht="45.0">
      <c r="A10" s="90"/>
      <c r="B10" s="90"/>
      <c r="C10" s="90"/>
      <c r="D10" s="78"/>
      <c r="E10" s="348" t="inlineStr">
        <is>
          <t>公用经费预决算差异率</t>
        </is>
      </c>
      <c r="F10" s="92" t="inlineStr">
        <is>
          <t>4</t>
        </is>
      </c>
      <c r="G10" s="108" t="n">
        <f>'LH01 部门决算量化评价表'!G10</f>
        <v>0.0</v>
      </c>
      <c r="H10" s="350" t="n">
        <f>'LH01 部门决算量化评价表'!H10</f>
        <v>4.0</v>
      </c>
      <c r="I10" s="348" t="inlineStr">
        <is>
          <t>公用经费：（决算数－年初预算数）/年初预算数*100%</t>
        </is>
      </c>
      <c r="J10" s="348" t="inlineStr">
        <is>
          <t>差异率≤0，得满分；差异率﹥0时，每增加5%（含）扣减0.5分，减至0分为止。</t>
        </is>
      </c>
    </row>
    <row r="11" customHeight="true" ht="45.0">
      <c r="A11" s="90"/>
      <c r="B11" s="90"/>
      <c r="C11" s="344" t="inlineStr">
        <is>
          <t>预算执行的有效性</t>
        </is>
      </c>
      <c r="D11" s="346" t="inlineStr">
        <is>
          <t>50</t>
        </is>
      </c>
      <c r="E11" s="348" t="inlineStr">
        <is>
          <t>人员经费预算执行差异率</t>
        </is>
      </c>
      <c r="F11" s="92" t="inlineStr">
        <is>
          <t>10</t>
        </is>
      </c>
      <c r="G11" s="108" t="n">
        <f>'LH01 部门决算量化评价表'!G11</f>
        <v>0.0</v>
      </c>
      <c r="H11" s="350" t="n">
        <f>'LH01 部门决算量化评价表'!H11</f>
        <v>10.0</v>
      </c>
      <c r="I11" s="348" t="inlineStr">
        <is>
          <t>人员经费：（决算数－调整预算数）/调整预算数*100%</t>
        </is>
      </c>
      <c r="J11" s="348" t="inlineStr">
        <is>
          <t>差异率＝0，得满分；差异率（绝对值）&gt;0时，每增加5%（含）扣减0.5分，减至0分为止。</t>
        </is>
      </c>
    </row>
    <row r="12" customHeight="true" ht="45.0">
      <c r="A12" s="90"/>
      <c r="B12" s="90"/>
      <c r="C12" s="90"/>
      <c r="D12" s="78"/>
      <c r="E12" s="348" t="inlineStr">
        <is>
          <t>公用经费预算执行差异率</t>
        </is>
      </c>
      <c r="F12" s="92" t="inlineStr">
        <is>
          <t>10</t>
        </is>
      </c>
      <c r="G12" s="108" t="n">
        <f>'LH01 部门决算量化评价表'!G12</f>
        <v>0.0</v>
      </c>
      <c r="H12" s="350" t="n">
        <f>'LH01 部门决算量化评价表'!H12</f>
        <v>10.0</v>
      </c>
      <c r="I12" s="348" t="inlineStr">
        <is>
          <t>公用经费：（决算数－调整预算数）/调整预算数*100%</t>
        </is>
      </c>
      <c r="J12" s="348" t="inlineStr">
        <is>
          <t>差异率＝0，得满分；差异率（绝对值）&gt;0时，每增加5%（含）扣减0.5分，减至0分为止。</t>
        </is>
      </c>
    </row>
    <row r="13" customHeight="true" ht="45.0">
      <c r="A13" s="90"/>
      <c r="B13" s="90"/>
      <c r="C13" s="90"/>
      <c r="D13" s="78"/>
      <c r="E13" s="348" t="inlineStr">
        <is>
          <t>财政拨款结转和结余率</t>
        </is>
      </c>
      <c r="F13" s="92" t="inlineStr">
        <is>
          <t>10</t>
        </is>
      </c>
      <c r="G13" s="108" t="n">
        <f>'LH01 部门决算量化评价表'!G13</f>
        <v>0.0</v>
      </c>
      <c r="H13" s="350" t="n">
        <f>'LH01 部门决算量化评价表'!H13</f>
        <v>10.0</v>
      </c>
      <c r="I13" s="348" t="inlineStr">
        <is>
          <t>财政拨款结转和结余：（本年年末数/支出调整预算数总计）*100%</t>
        </is>
      </c>
      <c r="J13" s="348" t="inlineStr">
        <is>
          <t>结转和结余率=0，得满分；结转和结余率（绝对值）&gt;0时，每增加5%（含）扣减0.5分，减至0分为止。</t>
        </is>
      </c>
    </row>
    <row r="14" customHeight="true" ht="45.0">
      <c r="A14" s="90"/>
      <c r="B14" s="90"/>
      <c r="C14" s="90"/>
      <c r="D14" s="78"/>
      <c r="E14" s="348" t="inlineStr">
        <is>
          <t>财政拨款结转上下年变动率</t>
        </is>
      </c>
      <c r="F14" s="92" t="inlineStr">
        <is>
          <t>7</t>
        </is>
      </c>
      <c r="G14" s="108" t="n">
        <f>'LH01 部门决算量化评价表'!G14</f>
        <v>0.0</v>
      </c>
      <c r="H14" s="350" t="n">
        <f>'LH01 部门决算量化评价表'!H14</f>
        <v>7.0</v>
      </c>
      <c r="I14" s="348" t="inlineStr">
        <is>
          <t>财政拨款结转：（本年年末数－上年年末数）/上年年末数*100%</t>
        </is>
      </c>
      <c r="J14" s="348" t="inlineStr">
        <is>
          <t>比重≤0，得满分；比重（绝对值）﹥0时，每增加5%（含）扣减0.5分，减至0分为止。</t>
        </is>
      </c>
    </row>
    <row r="15" customHeight="true" ht="45.0">
      <c r="A15" s="90"/>
      <c r="B15" s="90"/>
      <c r="C15" s="90"/>
      <c r="D15" s="78"/>
      <c r="E15" s="348" t="inlineStr">
        <is>
          <t>财政拨款结余上下年变动率</t>
        </is>
      </c>
      <c r="F15" s="92" t="inlineStr">
        <is>
          <t>3</t>
        </is>
      </c>
      <c r="G15" s="108" t="n">
        <f>'LH01 部门决算量化评价表'!G15</f>
        <v>0.0</v>
      </c>
      <c r="H15" s="350" t="n">
        <f>'LH01 部门决算量化评价表'!H15</f>
        <v>3.0</v>
      </c>
      <c r="I15" s="348" t="inlineStr">
        <is>
          <t>财政拨款结余：（本年年末数－上年年末数）/上年年末数*100%</t>
        </is>
      </c>
      <c r="J15" s="348" t="inlineStr">
        <is>
          <t>比重≤0，得满分；比重（绝对值）﹥0时，每增加5%（含）扣减0.5分，减至0分为止。</t>
        </is>
      </c>
    </row>
    <row r="16" customHeight="true" ht="45.0">
      <c r="A16" s="90"/>
      <c r="B16" s="90"/>
      <c r="C16" s="90"/>
      <c r="D16" s="78"/>
      <c r="E16" s="348" t="inlineStr">
        <is>
          <t>项目支出预算执行进度上下年差异率</t>
        </is>
      </c>
      <c r="F16" s="92" t="inlineStr">
        <is>
          <t>5</t>
        </is>
      </c>
      <c r="G16" s="108" t="n">
        <f>'LH01 部门决算量化评价表'!G16</f>
        <v>0.0</v>
      </c>
      <c r="H16" s="350" t="n">
        <f>'LH01 部门决算量化评价表'!H16</f>
        <v>5.0</v>
      </c>
      <c r="I16" s="348" t="inlineStr">
        <is>
          <t>项目支出：（本年执行进度－上年执行进度）/上年执行进度*100%</t>
        </is>
      </c>
      <c r="J16" s="348" t="inlineStr">
        <is>
          <t>差异率≥0，得满分；差异率＜0时，差异值（绝对值）增加3%（含）扣减0.5分，减至0分为止。</t>
        </is>
      </c>
    </row>
    <row r="17" customHeight="true" ht="45.0">
      <c r="A17" s="90"/>
      <c r="B17" s="90"/>
      <c r="C17" s="90"/>
      <c r="D17" s="78"/>
      <c r="E17" s="348" t="inlineStr">
        <is>
          <t>“三公”经费支出预决算差异率</t>
        </is>
      </c>
      <c r="F17" s="92" t="inlineStr">
        <is>
          <t>5</t>
        </is>
      </c>
      <c r="G17" s="108" t="n">
        <f>'LH01 部门决算量化评价表'!G17</f>
        <v>0.0</v>
      </c>
      <c r="H17" s="350" t="n">
        <f>'LH01 部门决算量化评价表'!H17</f>
        <v>5.0</v>
      </c>
      <c r="I17" s="348" t="inlineStr">
        <is>
          <t>“三公”经费：（决算数－年初预算数/年初预算数）*100%</t>
        </is>
      </c>
      <c r="J17" s="348" t="inlineStr">
        <is>
          <t>差异率≤0，得满分；差异率&gt;0时，每增加5%（含）扣减1分，减至0分为止。</t>
        </is>
      </c>
    </row>
    <row r="18" customHeight="true" ht="45.0">
      <c r="A18" s="90"/>
      <c r="B18" s="90"/>
      <c r="C18" s="84" t="inlineStr">
        <is>
          <t>预算编制及执行的规范性</t>
        </is>
      </c>
      <c r="D18" s="352" t="inlineStr">
        <is>
          <t>10</t>
        </is>
      </c>
      <c r="E18" s="348" t="inlineStr">
        <is>
          <t>财政拨款项目支出中开支在职人员及离退休经费比重</t>
        </is>
      </c>
      <c r="F18" s="92" t="inlineStr">
        <is>
          <t>5</t>
        </is>
      </c>
      <c r="G18" s="108" t="n">
        <f>'LH01 部门决算量化评价表'!G18</f>
        <v>0.0</v>
      </c>
      <c r="H18" s="350" t="n">
        <f>'LH01 部门决算量化评价表'!H18</f>
        <v>5.0</v>
      </c>
      <c r="I18" s="348" t="inlineStr">
        <is>
          <t>财政拨款项目支出：（工资福利支出+离休费+退休费）/项目支出合计*100%</t>
        </is>
      </c>
      <c r="J18" s="348" t="inlineStr">
        <is>
          <t>比重＝0，得满分；比重﹥0时，每增加1%（含）扣减0.5分，减至0分为止。</t>
        </is>
      </c>
    </row>
    <row r="19" customHeight="true" ht="45.0">
      <c r="A19" s="90"/>
      <c r="B19" s="90"/>
      <c r="C19" s="90"/>
      <c r="D19" s="78"/>
      <c r="E19" s="348" t="inlineStr">
        <is>
          <t>基本支出中列支房屋建筑物购建、大型修缮、基础设施建设、物资储备比重</t>
        </is>
      </c>
      <c r="F19" s="92" t="inlineStr">
        <is>
          <t>5</t>
        </is>
      </c>
      <c r="G19" s="108" t="n">
        <f>'LH01 部门决算量化评价表'!G19</f>
        <v>0.0</v>
      </c>
      <c r="H19" s="350" t="n">
        <f>'LH01 部门决算量化评价表'!H19</f>
        <v>5.0</v>
      </c>
      <c r="I19" s="348" t="inlineStr">
        <is>
          <t>基本支出：（房屋建筑物构建+大型修缮+基础设施建设+物资储备）/公用经费*100%</t>
        </is>
      </c>
      <c r="J19" s="34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348" t="inlineStr">
        <is>
          <t>货币资金变动率</t>
        </is>
      </c>
      <c r="F20" s="92" t="inlineStr">
        <is>
          <t>5</t>
        </is>
      </c>
      <c r="G20" s="108" t="n">
        <f>'LH01 部门决算量化评价表'!G20</f>
        <v>0.0</v>
      </c>
      <c r="H20" s="350" t="n">
        <f>'LH01 部门决算量化评价表'!H20</f>
        <v>5.0</v>
      </c>
      <c r="I20" s="348" t="inlineStr">
        <is>
          <t>货币资金：（期末数－期初数）/期初数*100%</t>
        </is>
      </c>
      <c r="J20" s="348" t="inlineStr">
        <is>
          <t>变动率≤0，得满分；变动率﹥0时，每增加5%（含）扣减0.5分，减至0分为止。</t>
        </is>
      </c>
    </row>
    <row r="21" customHeight="true" ht="45.0">
      <c r="A21" s="90"/>
      <c r="B21" s="90"/>
      <c r="C21" s="84" t="inlineStr">
        <is>
          <t>负债状况</t>
        </is>
      </c>
      <c r="D21" s="352" t="inlineStr">
        <is>
          <t>5</t>
        </is>
      </c>
      <c r="E21" s="348" t="inlineStr">
        <is>
          <t>借款变动率</t>
        </is>
      </c>
      <c r="F21" s="92" t="inlineStr">
        <is>
          <t>4</t>
        </is>
      </c>
      <c r="G21" s="108" t="n">
        <f>'LH01 部门决算量化评价表'!G21</f>
        <v>0.0</v>
      </c>
      <c r="H21" s="350" t="n">
        <f>'LH01 部门决算量化评价表'!H21</f>
        <v>4.0</v>
      </c>
      <c r="I21" s="348" t="inlineStr">
        <is>
          <t>借款：（期末数－期初数）/期初数*100%</t>
        </is>
      </c>
      <c r="J21" s="348" t="inlineStr">
        <is>
          <t>变动率≤0，得满分；变动率﹥0时，每增加5%（含）扣减0.5分，减至0分为止。</t>
        </is>
      </c>
    </row>
    <row r="22" customHeight="true" ht="45.0">
      <c r="A22" s="90"/>
      <c r="B22" s="90"/>
      <c r="C22" s="90"/>
      <c r="D22" s="78"/>
      <c r="E22" s="348" t="inlineStr">
        <is>
          <t>应缴财政款及时性</t>
        </is>
      </c>
      <c r="F22" s="92" t="inlineStr">
        <is>
          <t>1</t>
        </is>
      </c>
      <c r="G22" s="108" t="n">
        <f>'LH01 部门决算量化评价表'!G22</f>
        <v>0.0</v>
      </c>
      <c r="H22" s="350" t="n">
        <f>'LH01 部门决算量化评价表'!H22</f>
        <v>1.0</v>
      </c>
      <c r="I22" s="348" t="inlineStr">
        <is>
          <t>应缴财政款年末按规定年终清缴后应无余额</t>
        </is>
      </c>
      <c r="J22" s="34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54"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100.0</v>
      </c>
      <c r="I23" s="94" t="inlineStr">
        <is>
          <t>—</t>
        </is>
      </c>
      <c r="J23" s="94" t="inlineStr">
        <is>
          <t>—</t>
        </is>
      </c>
    </row>
    <row r="24" customHeight="true" ht="21.75">
      <c r="A24" s="356" t="inlineStr">
        <is>
          <t>注：1.财务状况不含企业化管理事业单位和民间非营利组织。</t>
        </is>
      </c>
      <c r="B24" s="328"/>
      <c r="C24" s="328"/>
      <c r="D24" s="328"/>
      <c r="E24" s="328"/>
      <c r="F24" s="328"/>
      <c r="G24" s="328"/>
      <c r="H24" s="328"/>
      <c r="I24" s="328"/>
      <c r="J24" s="328"/>
    </row>
    <row r="25" customHeight="true" ht="21.75">
      <c r="A25" s="356" t="inlineStr">
        <is>
          <t xml:space="preserve">    2.财政拨款结转和结余率、财政拨款结转和结余上下年变动率评价指标中，中央部门上年、本年年末结转和结余数均不含暂付款。</t>
        </is>
      </c>
      <c r="B25" s="328"/>
      <c r="C25" s="328"/>
      <c r="D25" s="328"/>
      <c r="E25" s="328"/>
      <c r="F25" s="328"/>
      <c r="G25" s="328"/>
      <c r="H25" s="328"/>
      <c r="I25" s="328"/>
      <c r="J25" s="328"/>
    </row>
    <row r="26" customHeight="true" ht="21.75">
      <c r="A26" s="356" t="inlineStr">
        <is>
          <t xml:space="preserve">    3.各项评分标准中，对于分子不为0且分母为0的情况，按0分计算；分子、分母同为0的情况，按满分计算。</t>
        </is>
      </c>
      <c r="B26" s="328"/>
      <c r="C26" s="328"/>
      <c r="D26" s="328"/>
      <c r="E26" s="328"/>
      <c r="F26" s="328"/>
      <c r="G26" s="328"/>
      <c r="H26" s="328"/>
      <c r="I26" s="328"/>
      <c r="J26" s="328"/>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2700000.0</v>
      </c>
      <c r="D5" s="108" t="n">
        <v>2657840.62</v>
      </c>
      <c r="E5" s="108" t="n">
        <v>2657840.62</v>
      </c>
      <c r="F5" s="106" t="inlineStr">
        <is>
          <t>一、一般公共服务支出</t>
        </is>
      </c>
      <c r="G5" s="92" t="inlineStr">
        <is>
          <t>33</t>
        </is>
      </c>
      <c r="H5" s="108" t="n">
        <f>('Z01_1 财政拨款收入支出决算总表'!I5+'Z01_1 财政拨款收入支出决算总表'!J5+'Z01_1 财政拨款收入支出决算总表'!K5)</f>
        <v>2100000.0</v>
      </c>
      <c r="I5" s="108" t="n">
        <v>2100000.0</v>
      </c>
      <c r="J5" s="108" t="n">
        <v>0.0</v>
      </c>
      <c r="K5" s="108" t="n">
        <v>0.0</v>
      </c>
      <c r="L5" s="108" t="n">
        <f>('Z01_1 财政拨款收入支出决算总表'!M5+'Z01_1 财政拨款收入支出决算总表'!N5+'Z01_1 财政拨款收入支出决算总表'!O5)</f>
        <v>2078673.39</v>
      </c>
      <c r="M5" s="108" t="n">
        <v>2078673.39</v>
      </c>
      <c r="N5" s="108" t="n">
        <v>0.0</v>
      </c>
      <c r="O5" s="108" t="n">
        <v>0.0</v>
      </c>
      <c r="P5" s="108" t="n">
        <f>('Z01_1 财政拨款收入支出决算总表'!Q5+'Z01_1 财政拨款收入支出决算总表'!R5+'Z01_1 财政拨款收入支出决算总表'!S5)</f>
        <v>2078673.39</v>
      </c>
      <c r="Q5" s="108" t="n">
        <v>2078673.39</v>
      </c>
      <c r="R5" s="108" t="n">
        <v>0.0</v>
      </c>
      <c r="S5" s="110" t="n">
        <v>0.0</v>
      </c>
      <c r="T5" s="112" t="inlineStr">
        <is>
          <t>一、基本支出</t>
        </is>
      </c>
      <c r="U5" s="92" t="inlineStr">
        <is>
          <t>59</t>
        </is>
      </c>
      <c r="V5" s="108" t="n">
        <f>('Z01_1 财政拨款收入支出决算总表'!W5+'Z01_1 财政拨款收入支出决算总表'!X5+'Z01_1 财政拨款收入支出决算总表'!Y5)</f>
        <v>1280000.0</v>
      </c>
      <c r="W5" s="108" t="n">
        <f>'Z01_1 财政拨款收入支出决算总表'!W6 + 'Z01_1 财政拨款收入支出决算总表'!W7</f>
        <v>1280000.0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1238301.25</v>
      </c>
      <c r="AA5" s="108" t="n">
        <f>'Z01_1 财政拨款收入支出决算总表'!AA6 + 'Z01_1 财政拨款收入支出决算总表'!AA7</f>
        <v>1238301.25</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1238301.25</v>
      </c>
      <c r="AE5" s="108" t="n">
        <f>'Z01_1 财政拨款收入支出决算总表'!AE6 + 'Z01_1 财政拨款收入支出决算总表'!AE7</f>
        <v>1238301.25</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1000000.0</v>
      </c>
      <c r="W6" s="108" t="n">
        <v>1000000.0</v>
      </c>
      <c r="X6" s="108" t="n">
        <v>0.0</v>
      </c>
      <c r="Y6" s="108" t="n">
        <v>0.0</v>
      </c>
      <c r="Z6" s="108" t="n">
        <f>('Z01_1 财政拨款收入支出决算总表'!AA6+'Z01_1 财政拨款收入支出决算总表'!AB6+'Z01_1 财政拨款收入支出决算总表'!AC6)</f>
        <v>974860.63</v>
      </c>
      <c r="AA6" s="108" t="n">
        <v>974860.63</v>
      </c>
      <c r="AB6" s="108" t="n">
        <v>0.0</v>
      </c>
      <c r="AC6" s="108" t="n">
        <v>0.0</v>
      </c>
      <c r="AD6" s="108" t="n">
        <f>('Z01_1 财政拨款收入支出决算总表'!AE6+'Z01_1 财政拨款收入支出决算总表'!AF6+'Z01_1 财政拨款收入支出决算总表'!AG6)</f>
        <v>974860.63</v>
      </c>
      <c r="AE6" s="108" t="n">
        <v>974860.63</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280000.0</v>
      </c>
      <c r="W7" s="108" t="n">
        <v>280000.0</v>
      </c>
      <c r="X7" s="108" t="n">
        <v>0.0</v>
      </c>
      <c r="Y7" s="108" t="n">
        <v>0.0</v>
      </c>
      <c r="Z7" s="108" t="n">
        <f>('Z01_1 财政拨款收入支出决算总表'!AA7+'Z01_1 财政拨款收入支出决算总表'!AB7+'Z01_1 财政拨款收入支出决算总表'!AC7)</f>
        <v>263440.62</v>
      </c>
      <c r="AA7" s="108" t="n">
        <v>263440.62</v>
      </c>
      <c r="AB7" s="108" t="n">
        <v>0.0</v>
      </c>
      <c r="AC7" s="108" t="n">
        <v>0.0</v>
      </c>
      <c r="AD7" s="108" t="n">
        <f>('Z01_1 财政拨款收入支出决算总表'!AE7+'Z01_1 财政拨款收入支出决算总表'!AF7+'Z01_1 财政拨款收入支出决算总表'!AG7)</f>
        <v>263440.62</v>
      </c>
      <c r="AE7" s="108" t="n">
        <v>263440.62</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1420000.0</v>
      </c>
      <c r="W8" s="108" t="n">
        <v>1420000.0</v>
      </c>
      <c r="X8" s="108" t="n">
        <v>0.0</v>
      </c>
      <c r="Y8" s="108" t="n">
        <v>0.0</v>
      </c>
      <c r="Z8" s="108" t="n">
        <f>('Z01_1 财政拨款收入支出决算总表'!AA8+'Z01_1 财政拨款收入支出决算总表'!AB8+'Z01_1 财政拨款收入支出决算总表'!AC8)</f>
        <v>1419539.37</v>
      </c>
      <c r="AA8" s="108" t="n">
        <v>1419539.37</v>
      </c>
      <c r="AB8" s="108" t="n">
        <v>0.0</v>
      </c>
      <c r="AC8" s="108" t="n">
        <v>0.0</v>
      </c>
      <c r="AD8" s="108" t="n">
        <f>('Z01_1 财政拨款收入支出决算总表'!AE8+'Z01_1 财政拨款收入支出决算总表'!AF8+'Z01_1 财政拨款收入支出决算总表'!AG8)</f>
        <v>1419539.37</v>
      </c>
      <c r="AE8" s="108" t="n">
        <v>1419539.37</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2657840.62</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2657840.62</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974860.63</v>
      </c>
      <c r="AE16" s="108" t="n">
        <v>974860.63</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1583179.99</v>
      </c>
      <c r="AE17" s="108" t="n">
        <v>1583179.99</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110000.0</v>
      </c>
      <c r="I18" s="108" t="n">
        <v>110000.0</v>
      </c>
      <c r="J18" s="108" t="n">
        <v>0.0</v>
      </c>
      <c r="K18" s="108" t="n">
        <v>0.0</v>
      </c>
      <c r="L18" s="108" t="n">
        <f>('Z01_1 财政拨款收入支出决算总表'!M18+'Z01_1 财政拨款收入支出决算总表'!N18+'Z01_1 财政拨款收入支出决算总表'!O18)</f>
        <v>106930.0</v>
      </c>
      <c r="M18" s="108" t="n">
        <v>106930.0</v>
      </c>
      <c r="N18" s="108" t="n">
        <v>0.0</v>
      </c>
      <c r="O18" s="108" t="n">
        <v>0.0</v>
      </c>
      <c r="P18" s="108" t="n">
        <f>('Z01_1 财政拨款收入支出决算总表'!Q18+'Z01_1 财政拨款收入支出决算总表'!R18+'Z01_1 财政拨款收入支出决算总表'!S18)</f>
        <v>106930.0</v>
      </c>
      <c r="Q18" s="108" t="n">
        <v>106930.0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99800.0</v>
      </c>
      <c r="AE21" s="108" t="n">
        <v>99800.0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490000.0</v>
      </c>
      <c r="I27" s="108" t="n">
        <v>490000.0</v>
      </c>
      <c r="J27" s="108" t="n">
        <v>0.0</v>
      </c>
      <c r="K27" s="108" t="n">
        <v>0.0</v>
      </c>
      <c r="L27" s="108" t="n">
        <f>('Z01_1 财政拨款收入支出决算总表'!M27+'Z01_1 财政拨款收入支出决算总表'!N27+'Z01_1 财政拨款收入支出决算总表'!O27)</f>
        <v>472237.23</v>
      </c>
      <c r="M27" s="108" t="n">
        <v>472237.23</v>
      </c>
      <c r="N27" s="108" t="n">
        <v>0.0</v>
      </c>
      <c r="O27" s="108" t="n">
        <v>0.0</v>
      </c>
      <c r="P27" s="108" t="n">
        <f>('Z01_1 财政拨款收入支出决算总表'!Q27+'Z01_1 财政拨款收入支出决算总表'!R27+'Z01_1 财政拨款收入支出决算总表'!S27)</f>
        <v>472237.23</v>
      </c>
      <c r="Q27" s="108" t="n">
        <v>472237.23</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2700000.0</v>
      </c>
      <c r="D31" s="108" t="n">
        <f>('Z01_1 财政拨款收入支出决算总表'!D5+'Z01_1 财政拨款收入支出决算总表'!D6+'Z01_1 财政拨款收入支出决算总表'!D7)</f>
        <v>2657840.62</v>
      </c>
      <c r="E31" s="108" t="n">
        <f>('Z01_1 财政拨款收入支出决算总表'!E5+'Z01_1 财政拨款收入支出决算总表'!E6+'Z01_1 财政拨款收入支出决算总表'!E7)</f>
        <v>2657840.62</v>
      </c>
      <c r="F31" s="122" t="inlineStr">
        <is>
          <t>本年支出合计</t>
        </is>
      </c>
      <c r="G31" s="92" t="inlineStr">
        <is>
          <t>85</t>
        </is>
      </c>
      <c r="H31" s="108" t="n">
        <f>'Z01_1 财政拨款收入支出决算总表'!V31</f>
        <v>2700000.0</v>
      </c>
      <c r="I31" s="108" t="n">
        <f>'Z01_1 财政拨款收入支出决算总表'!W31</f>
        <v>2700000.0</v>
      </c>
      <c r="J31" s="108" t="n">
        <f>'Z01_1 财政拨款收入支出决算总表'!X31</f>
        <v>0.0</v>
      </c>
      <c r="K31" s="108" t="n">
        <f>'Z01_1 财政拨款收入支出决算总表'!Y31</f>
        <v>0.0</v>
      </c>
      <c r="L31" s="108" t="n">
        <f>'Z01_1 财政拨款收入支出决算总表'!Z31</f>
        <v>2657840.62</v>
      </c>
      <c r="M31" s="108" t="n">
        <f>'Z01_1 财政拨款收入支出决算总表'!AA31</f>
        <v>2657840.62</v>
      </c>
      <c r="N31" s="108" t="n">
        <f>'Z01_1 财政拨款收入支出决算总表'!AB31</f>
        <v>0.0</v>
      </c>
      <c r="O31" s="108" t="n">
        <f>'Z01_1 财政拨款收入支出决算总表'!AC31</f>
        <v>0.0</v>
      </c>
      <c r="P31" s="108" t="n">
        <f>'Z01_1 财政拨款收入支出决算总表'!AD31</f>
        <v>2657840.62</v>
      </c>
      <c r="Q31" s="108" t="n">
        <f>'Z01_1 财政拨款收入支出决算总表'!AE31</f>
        <v>2657840.62</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2700000.0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2700000.0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2657840.62</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2657840.62</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2657840.62</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2657840.62</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2700000.0</v>
      </c>
      <c r="D36" s="132" t="n">
        <f>'Z01_1 财政拨款收入支出决算总表'!D31 + 'Z01_1 财政拨款收入支出决算总表'!D32</f>
        <v>2657840.62</v>
      </c>
      <c r="E36" s="132" t="n">
        <f>'Z01_1 财政拨款收入支出决算总表'!E31 + 'Z01_1 财政拨款收入支出决算总表'!E32</f>
        <v>2657840.62</v>
      </c>
      <c r="F36" s="128" t="inlineStr">
        <is>
          <t>总计</t>
        </is>
      </c>
      <c r="G36" s="130" t="inlineStr">
        <is>
          <t>90</t>
        </is>
      </c>
      <c r="H36" s="132" t="n">
        <f>'Z01_1 财政拨款收入支出决算总表'!V36</f>
        <v>2700000.0</v>
      </c>
      <c r="I36" s="132" t="n">
        <f>'Z01_1 财政拨款收入支出决算总表'!W36</f>
        <v>2700000.0</v>
      </c>
      <c r="J36" s="132" t="n">
        <f>'Z01_1 财政拨款收入支出决算总表'!X36</f>
        <v>0.0</v>
      </c>
      <c r="K36" s="132" t="n">
        <f>'Z01_1 财政拨款收入支出决算总表'!Y36</f>
        <v>0.0</v>
      </c>
      <c r="L36" s="132" t="n">
        <f>'Z01_1 财政拨款收入支出决算总表'!Z36</f>
        <v>2657840.62</v>
      </c>
      <c r="M36" s="132" t="n">
        <f>'Z01_1 财政拨款收入支出决算总表'!AA36</f>
        <v>2657840.62</v>
      </c>
      <c r="N36" s="132" t="n">
        <f>'Z01_1 财政拨款收入支出决算总表'!AB36</f>
        <v>0.0</v>
      </c>
      <c r="O36" s="132" t="n">
        <f>'Z01_1 财政拨款收入支出决算总表'!AC36</f>
        <v>0.0</v>
      </c>
      <c r="P36" s="132" t="n">
        <f>'Z01_1 财政拨款收入支出决算总表'!AD36</f>
        <v>2657840.62</v>
      </c>
      <c r="Q36" s="132" t="n">
        <f>'Z01_1 财政拨款收入支出决算总表'!AE36</f>
        <v>2657840.62</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2700000.0</v>
      </c>
      <c r="W36" s="132" t="n">
        <f>'Z01_1 财政拨款收入支出决算总表'!W31 + 'Z01_1 财政拨款收入支出决算总表'!W32</f>
        <v>2700000.0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2657840.62</v>
      </c>
      <c r="AA36" s="132" t="n">
        <f>'Z01_1 财政拨款收入支出决算总表'!AA31 + 'Z01_1 财政拨款收入支出决算总表'!AA32</f>
        <v>2657840.62</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2657840.62</v>
      </c>
      <c r="AE36" s="132" t="n">
        <f>'Z01_1 财政拨款收入支出决算总表'!AE31 + 'Z01_1 财政拨款收入支出决算总表'!AE32</f>
        <v>2657840.62</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2657840.62</v>
      </c>
      <c r="J6" s="24" t="n">
        <f>SUM('Z02 收入支出决算表'!J7)</f>
        <v>2657840.62</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2010601</t>
        </is>
      </c>
      <c r="B7" s="174"/>
      <c r="C7" s="174"/>
      <c r="D7" s="30" t="inlineStr">
        <is>
          <t>行政运行</t>
        </is>
      </c>
      <c r="E7" s="24" t="n">
        <v>0.0</v>
      </c>
      <c r="F7" s="24" t="n">
        <v>0.0</v>
      </c>
      <c r="G7" s="24" t="n">
        <v>0.0</v>
      </c>
      <c r="H7" s="24" t="n">
        <v>0.0</v>
      </c>
      <c r="I7" s="24" t="n">
        <v>1636990.61</v>
      </c>
      <c r="J7" s="24" t="n">
        <v>1636990.61</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2010605</t>
        </is>
      </c>
      <c r="B8" s="174"/>
      <c r="C8" s="174"/>
      <c r="D8" s="30" t="inlineStr">
        <is>
          <t>财政国库业务</t>
        </is>
      </c>
      <c r="E8" s="24" t="n">
        <v>0.0</v>
      </c>
      <c r="F8" s="24" t="n">
        <v>0.0</v>
      </c>
      <c r="G8" s="24" t="n">
        <v>0.0</v>
      </c>
      <c r="H8" s="24" t="n">
        <v>0.0</v>
      </c>
      <c r="I8" s="24" t="n">
        <v>34840.0</v>
      </c>
      <c r="J8" s="24" t="n">
        <v>34840.0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2010607</t>
        </is>
      </c>
      <c r="B9" s="174"/>
      <c r="C9" s="174"/>
      <c r="D9" s="30" t="inlineStr">
        <is>
          <t>信息化建设</t>
        </is>
      </c>
      <c r="E9" s="24" t="n">
        <v>0.0</v>
      </c>
      <c r="F9" s="24" t="n">
        <v>0.0</v>
      </c>
      <c r="G9" s="24" t="n">
        <v>0.0</v>
      </c>
      <c r="H9" s="24" t="n">
        <v>0.0</v>
      </c>
      <c r="I9" s="24" t="n">
        <v>88624.0</v>
      </c>
      <c r="J9" s="24" t="n">
        <v>88624.0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2010699</t>
        </is>
      </c>
      <c r="B10" s="174"/>
      <c r="C10" s="174"/>
      <c r="D10" s="30" t="inlineStr">
        <is>
          <t>其他财政事务支出</t>
        </is>
      </c>
      <c r="E10" s="24" t="n">
        <v>0.0</v>
      </c>
      <c r="F10" s="24" t="n">
        <v>0.0</v>
      </c>
      <c r="G10" s="24" t="n">
        <v>0.0</v>
      </c>
      <c r="H10" s="24" t="n">
        <v>0.0</v>
      </c>
      <c r="I10" s="24" t="n">
        <v>316218.78</v>
      </c>
      <c r="J10" s="24" t="n">
        <v>316218.78</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2010804</t>
        </is>
      </c>
      <c r="B11" s="174"/>
      <c r="C11" s="174"/>
      <c r="D11" s="30" t="inlineStr">
        <is>
          <t>审计业务</t>
        </is>
      </c>
      <c r="E11" s="24" t="n">
        <v>0.0</v>
      </c>
      <c r="F11" s="24" t="n">
        <v>0.0</v>
      </c>
      <c r="G11" s="24" t="n">
        <v>0.0</v>
      </c>
      <c r="H11" s="24" t="n">
        <v>0.0</v>
      </c>
      <c r="I11" s="24" t="n">
        <v>2000.0</v>
      </c>
      <c r="J11" s="24" t="n">
        <v>2000.0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2159999</t>
        </is>
      </c>
      <c r="B12" s="174"/>
      <c r="C12" s="174"/>
      <c r="D12" s="30" t="inlineStr">
        <is>
          <t>其他资源勘探工业信息等支出</t>
        </is>
      </c>
      <c r="E12" s="24" t="n">
        <v>0.0</v>
      </c>
      <c r="F12" s="24" t="n">
        <v>0.0</v>
      </c>
      <c r="G12" s="24" t="n">
        <v>0.0</v>
      </c>
      <c r="H12" s="24" t="n">
        <v>0.0</v>
      </c>
      <c r="I12" s="24" t="n">
        <v>106930.0</v>
      </c>
      <c r="J12" s="24" t="n">
        <v>106930.0</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2299999</t>
        </is>
      </c>
      <c r="B13" s="174"/>
      <c r="C13" s="174"/>
      <c r="D13" s="30" t="inlineStr">
        <is>
          <t>其他支出</t>
        </is>
      </c>
      <c r="E13" s="24" t="n">
        <f>('Z02 收入支出决算表'!F13+'Z02 收入支出决算表'!G13+'Z02 收入支出决算表'!H13)</f>
        <v>0.0</v>
      </c>
      <c r="F13" s="24" t="n">
        <v>0.0</v>
      </c>
      <c r="G13" s="24" t="n">
        <v>0.0</v>
      </c>
      <c r="H13" s="24" t="n">
        <v>0.0</v>
      </c>
      <c r="I13" s="24" t="n">
        <v>472237.23</v>
      </c>
      <c r="J13" s="24" t="n">
        <v>472237.23</v>
      </c>
      <c r="K13" s="24" t="n">
        <f>('Z02 收入支出决算表'!L13+'Z02 收入支出决算表'!M13+'Z02 收入支出决算表'!N13)</f>
        <v>0.0</v>
      </c>
      <c r="L13" s="24" t="n">
        <v>0.0</v>
      </c>
      <c r="M13" s="24" t="n">
        <v>0.0</v>
      </c>
      <c r="N13" s="26" t="n">
        <v>0.0</v>
      </c>
      <c r="O13" s="24" t="n">
        <v>0.0</v>
      </c>
      <c r="P13" s="24" t="n">
        <f>('Z02 收入支出决算表'!Q13+'Z02 收入支出决算表'!R13+'Z02 收入支出决算表'!S13+'Z02 收入支出决算表'!T13)</f>
        <v>0.0</v>
      </c>
      <c r="Q13" s="24" t="n">
        <v>0.0</v>
      </c>
      <c r="R13" s="24" t="n">
        <v>0.0</v>
      </c>
      <c r="S13" s="24" t="n">
        <v>0.0</v>
      </c>
      <c r="T13" s="24" t="n">
        <v>0.0</v>
      </c>
      <c r="U13" s="24" t="n">
        <f>('Z02 收入支出决算表'!V13+'Z02 收入支出决算表'!W13+'Z02 收入支出决算表'!X13)</f>
        <v>0.0</v>
      </c>
      <c r="V13" s="24" t="n">
        <v>0.0</v>
      </c>
      <c r="W13" s="24" t="n">
        <v>0.0</v>
      </c>
      <c r="X13" s="26" t="n">
        <v>0.0</v>
      </c>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2657840.62</v>
      </c>
      <c r="F6" s="24" t="n">
        <f>SUM('Z03 收入决算表'!F7)</f>
        <v>2657840.62</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2010601</t>
        </is>
      </c>
      <c r="B7" s="174"/>
      <c r="C7" s="174"/>
      <c r="D7" s="30" t="inlineStr">
        <is>
          <t>行政运行</t>
        </is>
      </c>
      <c r="E7" s="24" t="n">
        <v>1636990.61</v>
      </c>
      <c r="F7" s="24" t="n">
        <v>1636990.61</v>
      </c>
      <c r="G7" s="24" t="n">
        <v>0.0</v>
      </c>
      <c r="H7" s="24" t="n">
        <v>0.0</v>
      </c>
      <c r="I7" s="24" t="n">
        <v>0.0</v>
      </c>
      <c r="J7" s="24" t="n">
        <v>0.0</v>
      </c>
      <c r="K7" s="24" t="n">
        <v>0.0</v>
      </c>
      <c r="L7" s="26" t="n">
        <v>0.0</v>
      </c>
    </row>
    <row r="8" customHeight="true" ht="15.0">
      <c r="A8" s="172" t="inlineStr">
        <is>
          <t>2010605</t>
        </is>
      </c>
      <c r="B8" s="174"/>
      <c r="C8" s="174"/>
      <c r="D8" s="30" t="inlineStr">
        <is>
          <t>财政国库业务</t>
        </is>
      </c>
      <c r="E8" s="24" t="n">
        <v>34840.0</v>
      </c>
      <c r="F8" s="24" t="n">
        <v>34840.0</v>
      </c>
      <c r="G8" s="24" t="n">
        <v>0.0</v>
      </c>
      <c r="H8" s="24" t="n">
        <v>0.0</v>
      </c>
      <c r="I8" s="24" t="n">
        <v>0.0</v>
      </c>
      <c r="J8" s="24" t="n">
        <v>0.0</v>
      </c>
      <c r="K8" s="24" t="n">
        <v>0.0</v>
      </c>
      <c r="L8" s="26" t="n">
        <v>0.0</v>
      </c>
    </row>
    <row r="9" customHeight="true" ht="15.0">
      <c r="A9" s="172" t="inlineStr">
        <is>
          <t>2010607</t>
        </is>
      </c>
      <c r="B9" s="174"/>
      <c r="C9" s="174"/>
      <c r="D9" s="30" t="inlineStr">
        <is>
          <t>信息化建设</t>
        </is>
      </c>
      <c r="E9" s="24" t="n">
        <v>88624.0</v>
      </c>
      <c r="F9" s="24" t="n">
        <v>88624.0</v>
      </c>
      <c r="G9" s="24" t="n">
        <v>0.0</v>
      </c>
      <c r="H9" s="24" t="n">
        <v>0.0</v>
      </c>
      <c r="I9" s="24" t="n">
        <v>0.0</v>
      </c>
      <c r="J9" s="24" t="n">
        <v>0.0</v>
      </c>
      <c r="K9" s="24" t="n">
        <v>0.0</v>
      </c>
      <c r="L9" s="26" t="n">
        <v>0.0</v>
      </c>
    </row>
    <row r="10" customHeight="true" ht="15.0">
      <c r="A10" s="172" t="inlineStr">
        <is>
          <t>2010699</t>
        </is>
      </c>
      <c r="B10" s="174"/>
      <c r="C10" s="174"/>
      <c r="D10" s="30" t="inlineStr">
        <is>
          <t>其他财政事务支出</t>
        </is>
      </c>
      <c r="E10" s="24" t="n">
        <v>316218.78</v>
      </c>
      <c r="F10" s="24" t="n">
        <v>316218.78</v>
      </c>
      <c r="G10" s="24" t="n">
        <v>0.0</v>
      </c>
      <c r="H10" s="24" t="n">
        <v>0.0</v>
      </c>
      <c r="I10" s="24" t="n">
        <v>0.0</v>
      </c>
      <c r="J10" s="24" t="n">
        <v>0.0</v>
      </c>
      <c r="K10" s="24" t="n">
        <v>0.0</v>
      </c>
      <c r="L10" s="26" t="n">
        <v>0.0</v>
      </c>
    </row>
    <row r="11" customHeight="true" ht="15.0">
      <c r="A11" s="172" t="inlineStr">
        <is>
          <t>2010804</t>
        </is>
      </c>
      <c r="B11" s="174"/>
      <c r="C11" s="174"/>
      <c r="D11" s="30" t="inlineStr">
        <is>
          <t>审计业务</t>
        </is>
      </c>
      <c r="E11" s="24" t="n">
        <v>2000.0</v>
      </c>
      <c r="F11" s="24" t="n">
        <v>2000.0</v>
      </c>
      <c r="G11" s="24" t="n">
        <v>0.0</v>
      </c>
      <c r="H11" s="24" t="n">
        <v>0.0</v>
      </c>
      <c r="I11" s="24" t="n">
        <v>0.0</v>
      </c>
      <c r="J11" s="24" t="n">
        <v>0.0</v>
      </c>
      <c r="K11" s="24" t="n">
        <v>0.0</v>
      </c>
      <c r="L11" s="26" t="n">
        <v>0.0</v>
      </c>
    </row>
    <row r="12" customHeight="true" ht="15.0">
      <c r="A12" s="172" t="inlineStr">
        <is>
          <t>2159999</t>
        </is>
      </c>
      <c r="B12" s="174"/>
      <c r="C12" s="174"/>
      <c r="D12" s="30" t="inlineStr">
        <is>
          <t>其他资源勘探工业信息等支出</t>
        </is>
      </c>
      <c r="E12" s="24" t="n">
        <v>106930.0</v>
      </c>
      <c r="F12" s="24" t="n">
        <v>106930.0</v>
      </c>
      <c r="G12" s="24" t="n">
        <v>0.0</v>
      </c>
      <c r="H12" s="24" t="n">
        <v>0.0</v>
      </c>
      <c r="I12" s="24" t="n">
        <v>0.0</v>
      </c>
      <c r="J12" s="24" t="n">
        <v>0.0</v>
      </c>
      <c r="K12" s="24" t="n">
        <v>0.0</v>
      </c>
      <c r="L12" s="26" t="n">
        <v>0.0</v>
      </c>
    </row>
    <row r="13" customHeight="true" ht="15.0">
      <c r="A13" s="172" t="inlineStr">
        <is>
          <t>2299999</t>
        </is>
      </c>
      <c r="B13" s="174"/>
      <c r="C13" s="174"/>
      <c r="D13" s="30" t="inlineStr">
        <is>
          <t>其他支出</t>
        </is>
      </c>
      <c r="E13" s="24" t="n">
        <f>'Z03 收入决算表'!F13 + 'Z03 收入决算表'!G13 + 'Z03 收入决算表'!H13 + 'Z03 收入决算表'!J13 + 'Z03 收入决算表'!K13 + 'Z03 收入决算表'!L13</f>
        <v>472237.23</v>
      </c>
      <c r="F13" s="24" t="n">
        <v>472237.23</v>
      </c>
      <c r="G13" s="24" t="n">
        <v>0.0</v>
      </c>
      <c r="H13" s="24" t="n">
        <v>0.0</v>
      </c>
      <c r="I13" s="24" t="n">
        <v>0.0</v>
      </c>
      <c r="J13" s="24" t="n">
        <v>0.0</v>
      </c>
      <c r="K13" s="24" t="n">
        <v>0.0</v>
      </c>
      <c r="L13" s="26"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2657840.62</v>
      </c>
      <c r="F6" s="24" t="n">
        <f>SUM('Z04 支出决算表'!F7)</f>
        <v>1238301.25</v>
      </c>
      <c r="G6" s="24" t="n">
        <f>SUM('Z04 支出决算表'!G7)</f>
        <v>1419539.37</v>
      </c>
      <c r="H6" s="24" t="n">
        <f>SUM('Z04 支出决算表'!H7)</f>
        <v>0.0</v>
      </c>
      <c r="I6" s="24" t="n">
        <f>SUM('Z04 支出决算表'!I7)</f>
        <v>0.0</v>
      </c>
      <c r="J6" s="26" t="n">
        <f>SUM('Z04 支出决算表'!J7)</f>
        <v>0.0</v>
      </c>
    </row>
    <row r="7" customHeight="true" ht="15.0">
      <c r="A7" s="172" t="inlineStr">
        <is>
          <t>2010601</t>
        </is>
      </c>
      <c r="B7" s="174"/>
      <c r="C7" s="174"/>
      <c r="D7" s="30" t="inlineStr">
        <is>
          <t>行政运行</t>
        </is>
      </c>
      <c r="E7" s="24" t="n">
        <v>1636990.61</v>
      </c>
      <c r="F7" s="24" t="n">
        <v>1238301.25</v>
      </c>
      <c r="G7" s="24" t="n">
        <v>398689.36</v>
      </c>
      <c r="H7" s="24" t="n">
        <v>0.0</v>
      </c>
      <c r="I7" s="24" t="n">
        <v>0.0</v>
      </c>
      <c r="J7" s="26" t="n">
        <v>0.0</v>
      </c>
    </row>
    <row r="8" customHeight="true" ht="15.0">
      <c r="A8" s="172" t="inlineStr">
        <is>
          <t>2010605</t>
        </is>
      </c>
      <c r="B8" s="174"/>
      <c r="C8" s="174"/>
      <c r="D8" s="30" t="inlineStr">
        <is>
          <t>财政国库业务</t>
        </is>
      </c>
      <c r="E8" s="24" t="n">
        <v>34840.0</v>
      </c>
      <c r="F8" s="24" t="n">
        <v>0.0</v>
      </c>
      <c r="G8" s="24" t="n">
        <v>34840.0</v>
      </c>
      <c r="H8" s="24" t="n">
        <v>0.0</v>
      </c>
      <c r="I8" s="24" t="n">
        <v>0.0</v>
      </c>
      <c r="J8" s="26" t="n">
        <v>0.0</v>
      </c>
    </row>
    <row r="9" customHeight="true" ht="15.0">
      <c r="A9" s="172" t="inlineStr">
        <is>
          <t>2010607</t>
        </is>
      </c>
      <c r="B9" s="174"/>
      <c r="C9" s="174"/>
      <c r="D9" s="30" t="inlineStr">
        <is>
          <t>信息化建设</t>
        </is>
      </c>
      <c r="E9" s="24" t="n">
        <v>88624.0</v>
      </c>
      <c r="F9" s="24" t="n">
        <v>0.0</v>
      </c>
      <c r="G9" s="24" t="n">
        <v>88624.0</v>
      </c>
      <c r="H9" s="24" t="n">
        <v>0.0</v>
      </c>
      <c r="I9" s="24" t="n">
        <v>0.0</v>
      </c>
      <c r="J9" s="26" t="n">
        <v>0.0</v>
      </c>
    </row>
    <row r="10" customHeight="true" ht="15.0">
      <c r="A10" s="172" t="inlineStr">
        <is>
          <t>2010699</t>
        </is>
      </c>
      <c r="B10" s="174"/>
      <c r="C10" s="174"/>
      <c r="D10" s="30" t="inlineStr">
        <is>
          <t>其他财政事务支出</t>
        </is>
      </c>
      <c r="E10" s="24" t="n">
        <v>316218.78</v>
      </c>
      <c r="F10" s="24" t="n">
        <v>0.0</v>
      </c>
      <c r="G10" s="24" t="n">
        <v>316218.78</v>
      </c>
      <c r="H10" s="24" t="n">
        <v>0.0</v>
      </c>
      <c r="I10" s="24" t="n">
        <v>0.0</v>
      </c>
      <c r="J10" s="26" t="n">
        <v>0.0</v>
      </c>
    </row>
    <row r="11" customHeight="true" ht="15.0">
      <c r="A11" s="172" t="inlineStr">
        <is>
          <t>2010804</t>
        </is>
      </c>
      <c r="B11" s="174"/>
      <c r="C11" s="174"/>
      <c r="D11" s="30" t="inlineStr">
        <is>
          <t>审计业务</t>
        </is>
      </c>
      <c r="E11" s="24" t="n">
        <v>2000.0</v>
      </c>
      <c r="F11" s="24" t="n">
        <v>0.0</v>
      </c>
      <c r="G11" s="24" t="n">
        <v>2000.0</v>
      </c>
      <c r="H11" s="24" t="n">
        <v>0.0</v>
      </c>
      <c r="I11" s="24" t="n">
        <v>0.0</v>
      </c>
      <c r="J11" s="26" t="n">
        <v>0.0</v>
      </c>
    </row>
    <row r="12" customHeight="true" ht="15.0">
      <c r="A12" s="172" t="inlineStr">
        <is>
          <t>2159999</t>
        </is>
      </c>
      <c r="B12" s="174"/>
      <c r="C12" s="174"/>
      <c r="D12" s="30" t="inlineStr">
        <is>
          <t>其他资源勘探工业信息等支出</t>
        </is>
      </c>
      <c r="E12" s="24" t="n">
        <v>106930.0</v>
      </c>
      <c r="F12" s="24" t="n">
        <v>0.0</v>
      </c>
      <c r="G12" s="24" t="n">
        <v>106930.0</v>
      </c>
      <c r="H12" s="24" t="n">
        <v>0.0</v>
      </c>
      <c r="I12" s="24" t="n">
        <v>0.0</v>
      </c>
      <c r="J12" s="26" t="n">
        <v>0.0</v>
      </c>
    </row>
    <row r="13" customHeight="true" ht="15.0">
      <c r="A13" s="172" t="inlineStr">
        <is>
          <t>2299999</t>
        </is>
      </c>
      <c r="B13" s="174"/>
      <c r="C13" s="174"/>
      <c r="D13" s="30" t="inlineStr">
        <is>
          <t>其他支出</t>
        </is>
      </c>
      <c r="E13" s="24" t="n">
        <f>('Z04 支出决算表'!F13+'Z04 支出决算表'!G13+'Z04 支出决算表'!H13+'Z04 支出决算表'!I13+'Z04 支出决算表'!J13)</f>
        <v>472237.23</v>
      </c>
      <c r="F13" s="24" t="n">
        <f>'Z04 支出决算表'!F13</f>
        <v>0.0</v>
      </c>
      <c r="G13" s="24" t="n">
        <f>'Z04 支出决算表'!G13</f>
        <v>472237.23</v>
      </c>
      <c r="H13" s="24" t="n">
        <v>0.0</v>
      </c>
      <c r="I13" s="24" t="n">
        <f>'Z04 支出决算表'!I13</f>
        <v>0.0</v>
      </c>
      <c r="J13" s="26" t="n">
        <v>0.0</v>
      </c>
    </row>
  </sheetData>
  <mergeCells count="1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2657840.62</v>
      </c>
      <c r="F6" s="24" t="n">
        <f>SUM('Z05 支出决算明细表'!F7)</f>
        <v>974860.63</v>
      </c>
      <c r="G6" s="24" t="n">
        <f>SUM('Z05 支出决算明细表'!G7)</f>
        <v>386455.0</v>
      </c>
      <c r="H6" s="24" t="n">
        <f>SUM('Z05 支出决算明细表'!H7)</f>
        <v>275992.0</v>
      </c>
      <c r="I6" s="24" t="n">
        <f>SUM('Z05 支出决算明细表'!I7)</f>
        <v>0.0</v>
      </c>
      <c r="J6" s="24" t="n">
        <f>SUM('Z05 支出决算明细表'!J7)</f>
        <v>0.0</v>
      </c>
      <c r="K6" s="24" t="n">
        <f>SUM('Z05 支出决算明细表'!K7)</f>
        <v>312413.63</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1583179.99</v>
      </c>
      <c r="U6" s="24" t="n">
        <f>SUM('Z05 支出决算明细表'!U7)</f>
        <v>97163.85</v>
      </c>
      <c r="V6" s="24" t="n">
        <f>SUM('Z05 支出决算明细表'!V7)</f>
        <v>2300.0</v>
      </c>
      <c r="W6" s="24" t="n">
        <f>SUM('Z05 支出决算明细表'!W7)</f>
        <v>0.0</v>
      </c>
      <c r="X6" s="24" t="n">
        <f>SUM('Z05 支出决算明细表'!X7)</f>
        <v>0.0</v>
      </c>
      <c r="Y6" s="24" t="n">
        <f>SUM('Z05 支出决算明细表'!Y7)</f>
        <v>0.0</v>
      </c>
      <c r="Z6" s="24" t="n">
        <f>SUM('Z05 支出决算明细表'!Z7)</f>
        <v>0.0</v>
      </c>
      <c r="AA6" s="24" t="n">
        <f>SUM('Z05 支出决算明细表'!AA7)</f>
        <v>2047.0</v>
      </c>
      <c r="AB6" s="24" t="n">
        <f>SUM('Z05 支出决算明细表'!AB7)</f>
        <v>0.0</v>
      </c>
      <c r="AC6" s="24" t="n">
        <f>SUM('Z05 支出决算明细表'!AC7)</f>
        <v>0.0</v>
      </c>
      <c r="AD6" s="24" t="n">
        <f>SUM('Z05 支出决算明细表'!AD7)</f>
        <v>67444.6</v>
      </c>
      <c r="AE6" s="24" t="n">
        <f>SUM('Z05 支出决算明细表'!AE7)</f>
        <v>0.0</v>
      </c>
      <c r="AF6" s="24" t="n">
        <f>SUM('Z05 支出决算明细表'!AF7)</f>
        <v>50800.0</v>
      </c>
      <c r="AG6" s="24" t="n">
        <f>SUM('Z05 支出决算明细表'!AG7)</f>
        <v>29424.0</v>
      </c>
      <c r="AH6" s="24" t="n">
        <f>SUM('Z05 支出决算明细表'!AH7)</f>
        <v>0.0</v>
      </c>
      <c r="AI6" s="24" t="n">
        <f>SUM('Z05 支出决算明细表'!AI7)</f>
        <v>19380.0</v>
      </c>
      <c r="AJ6" s="24" t="n">
        <f>SUM('Z05 支出决算明细表'!AJ7)</f>
        <v>3252.0</v>
      </c>
      <c r="AK6" s="24" t="n">
        <f>SUM('Z05 支出决算明细表'!AK7)</f>
        <v>0.0</v>
      </c>
      <c r="AL6" s="24" t="n">
        <f>SUM('Z05 支出决算明细表'!AL7)</f>
        <v>0.0</v>
      </c>
      <c r="AM6" s="24" t="n">
        <f>SUM('Z05 支出决算明细表'!AM7)</f>
        <v>0.0</v>
      </c>
      <c r="AN6" s="24" t="n">
        <f>SUM('Z05 支出决算明细表'!AN7)</f>
        <v>416140.93</v>
      </c>
      <c r="AO6" s="24" t="n">
        <f>SUM('Z05 支出决算明细表'!AO7)</f>
        <v>748516.46</v>
      </c>
      <c r="AP6" s="24" t="n">
        <f>SUM('Z05 支出决算明细表'!AP7)</f>
        <v>100000.0</v>
      </c>
      <c r="AQ6" s="24" t="n">
        <f>SUM('Z05 支出决算明细表'!AQ7)</f>
        <v>0.0</v>
      </c>
      <c r="AR6" s="24" t="n">
        <f>SUM('Z05 支出决算明细表'!AR7)</f>
        <v>0.0</v>
      </c>
      <c r="AS6" s="24" t="n">
        <f>SUM('Z05 支出决算明细表'!AS7)</f>
        <v>0.0</v>
      </c>
      <c r="AT6" s="24" t="n">
        <f>SUM('Z05 支出决算明细表'!AT7)</f>
        <v>0.0</v>
      </c>
      <c r="AU6" s="24" t="n">
        <f>SUM('Z05 支出决算明细表'!AU7)</f>
        <v>46711.15</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99800.0</v>
      </c>
      <c r="CB6" s="24" t="n">
        <f>SUM('Z05 支出决算明细表'!CB7)</f>
        <v>0.0</v>
      </c>
      <c r="CC6" s="24" t="n">
        <f>SUM('Z05 支出决算明细表'!CC7)</f>
        <v>76200.0</v>
      </c>
      <c r="CD6" s="24" t="n">
        <f>SUM('Z05 支出决算明细表'!CD7)</f>
        <v>0.0</v>
      </c>
      <c r="CE6" s="24" t="n">
        <f>SUM('Z05 支出决算明细表'!CE7)</f>
        <v>0.0</v>
      </c>
      <c r="CF6" s="24" t="n">
        <f>SUM('Z05 支出决算明细表'!CF7)</f>
        <v>0.0</v>
      </c>
      <c r="CG6" s="24" t="n">
        <f>SUM('Z05 支出决算明细表'!CG7)</f>
        <v>23600.0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2010601</t>
        </is>
      </c>
      <c r="B7" s="174"/>
      <c r="C7" s="174"/>
      <c r="D7" s="30" t="inlineStr">
        <is>
          <t>行政运行</t>
        </is>
      </c>
      <c r="E7" s="24" t="n">
        <v>1636990.61</v>
      </c>
      <c r="F7" s="24" t="n">
        <v>974860.63</v>
      </c>
      <c r="G7" s="24" t="n">
        <v>386455.0</v>
      </c>
      <c r="H7" s="24" t="n">
        <v>275992.0</v>
      </c>
      <c r="I7" s="24" t="n">
        <v>0.0</v>
      </c>
      <c r="J7" s="24" t="n">
        <v>0.0</v>
      </c>
      <c r="K7" s="24" t="n">
        <v>312413.63</v>
      </c>
      <c r="L7" s="24" t="n">
        <v>0.0</v>
      </c>
      <c r="M7" s="24" t="n">
        <v>0.0</v>
      </c>
      <c r="N7" s="24" t="n">
        <v>0.0</v>
      </c>
      <c r="O7" s="24" t="n">
        <v>0.0</v>
      </c>
      <c r="P7" s="24" t="n">
        <v>0.0</v>
      </c>
      <c r="Q7" s="24" t="n">
        <v>0.0</v>
      </c>
      <c r="R7" s="24" t="n">
        <v>0.0</v>
      </c>
      <c r="S7" s="24" t="n">
        <v>0.0</v>
      </c>
      <c r="T7" s="24" t="n">
        <v>662129.98</v>
      </c>
      <c r="U7" s="24" t="n">
        <v>57562.37</v>
      </c>
      <c r="V7" s="24" t="n">
        <v>2300.0</v>
      </c>
      <c r="W7" s="24" t="n">
        <v>0.0</v>
      </c>
      <c r="X7" s="24" t="n">
        <v>0.0</v>
      </c>
      <c r="Y7" s="24" t="n">
        <v>0.0</v>
      </c>
      <c r="Z7" s="24" t="n">
        <v>0.0</v>
      </c>
      <c r="AA7" s="24" t="n">
        <v>2047.0</v>
      </c>
      <c r="AB7" s="24" t="n">
        <v>0.0</v>
      </c>
      <c r="AC7" s="24" t="n">
        <v>0.0</v>
      </c>
      <c r="AD7" s="24" t="n">
        <v>51799.1</v>
      </c>
      <c r="AE7" s="24" t="n">
        <v>0.0</v>
      </c>
      <c r="AF7" s="24" t="n">
        <v>2000.0</v>
      </c>
      <c r="AG7" s="24" t="n">
        <v>0.0</v>
      </c>
      <c r="AH7" s="24" t="n">
        <v>0.0</v>
      </c>
      <c r="AI7" s="24" t="n">
        <v>4380.0</v>
      </c>
      <c r="AJ7" s="24" t="n">
        <v>3252.0</v>
      </c>
      <c r="AK7" s="24" t="n">
        <v>0.0</v>
      </c>
      <c r="AL7" s="24" t="n">
        <v>0.0</v>
      </c>
      <c r="AM7" s="24" t="n">
        <v>0.0</v>
      </c>
      <c r="AN7" s="24" t="n">
        <v>405672.36</v>
      </c>
      <c r="AO7" s="24" t="n">
        <v>0.0</v>
      </c>
      <c r="AP7" s="24" t="n">
        <v>100000.0</v>
      </c>
      <c r="AQ7" s="24" t="n">
        <v>0.0</v>
      </c>
      <c r="AR7" s="24" t="n">
        <v>0.0</v>
      </c>
      <c r="AS7" s="24" t="n">
        <v>0.0</v>
      </c>
      <c r="AT7" s="24" t="n">
        <v>0.0</v>
      </c>
      <c r="AU7" s="24" t="n">
        <v>33117.15</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2010605</t>
        </is>
      </c>
      <c r="B8" s="174"/>
      <c r="C8" s="174"/>
      <c r="D8" s="30" t="inlineStr">
        <is>
          <t>财政国库业务</t>
        </is>
      </c>
      <c r="E8" s="24" t="n">
        <v>34840.0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34840.0</v>
      </c>
      <c r="U8" s="24" t="n">
        <v>0.0</v>
      </c>
      <c r="V8" s="24" t="n">
        <v>0.0</v>
      </c>
      <c r="W8" s="24" t="n">
        <v>0.0</v>
      </c>
      <c r="X8" s="24" t="n">
        <v>0.0</v>
      </c>
      <c r="Y8" s="24" t="n">
        <v>0.0</v>
      </c>
      <c r="Z8" s="24" t="n">
        <v>0.0</v>
      </c>
      <c r="AA8" s="24" t="n">
        <v>0.0</v>
      </c>
      <c r="AB8" s="24" t="n">
        <v>0.0</v>
      </c>
      <c r="AC8" s="24" t="n">
        <v>0.0</v>
      </c>
      <c r="AD8" s="24" t="n">
        <v>4840.0</v>
      </c>
      <c r="AE8" s="24" t="n">
        <v>0.0</v>
      </c>
      <c r="AF8" s="24" t="n">
        <v>0.0</v>
      </c>
      <c r="AG8" s="24" t="n">
        <v>0.0</v>
      </c>
      <c r="AH8" s="24" t="n">
        <v>0.0</v>
      </c>
      <c r="AI8" s="24" t="n">
        <v>0.0</v>
      </c>
      <c r="AJ8" s="24" t="n">
        <v>0.0</v>
      </c>
      <c r="AK8" s="24" t="n">
        <v>0.0</v>
      </c>
      <c r="AL8" s="24" t="n">
        <v>0.0</v>
      </c>
      <c r="AM8" s="24" t="n">
        <v>0.0</v>
      </c>
      <c r="AN8" s="24" t="n">
        <v>0.0</v>
      </c>
      <c r="AO8" s="24" t="n">
        <v>30000.0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2010607</t>
        </is>
      </c>
      <c r="B9" s="174"/>
      <c r="C9" s="174"/>
      <c r="D9" s="30" t="inlineStr">
        <is>
          <t>信息化建设</t>
        </is>
      </c>
      <c r="E9" s="24" t="n">
        <v>88624.0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59424.0</v>
      </c>
      <c r="U9" s="24" t="n">
        <v>0.0</v>
      </c>
      <c r="V9" s="24" t="n">
        <v>0.0</v>
      </c>
      <c r="W9" s="24" t="n">
        <v>0.0</v>
      </c>
      <c r="X9" s="24" t="n">
        <v>0.0</v>
      </c>
      <c r="Y9" s="24" t="n">
        <v>0.0</v>
      </c>
      <c r="Z9" s="24" t="n">
        <v>0.0</v>
      </c>
      <c r="AA9" s="24" t="n">
        <v>0.0</v>
      </c>
      <c r="AB9" s="24" t="n">
        <v>0.0</v>
      </c>
      <c r="AC9" s="24" t="n">
        <v>0.0</v>
      </c>
      <c r="AD9" s="24" t="n">
        <v>0.0</v>
      </c>
      <c r="AE9" s="24" t="n">
        <v>0.0</v>
      </c>
      <c r="AF9" s="24" t="n">
        <v>30000.0</v>
      </c>
      <c r="AG9" s="24" t="n">
        <v>29424.0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29200.0</v>
      </c>
      <c r="CB9" s="24" t="n">
        <v>0.0</v>
      </c>
      <c r="CC9" s="24" t="n">
        <v>26200.0</v>
      </c>
      <c r="CD9" s="24" t="n">
        <v>0.0</v>
      </c>
      <c r="CE9" s="24" t="n">
        <v>0.0</v>
      </c>
      <c r="CF9" s="24" t="n">
        <v>0.0</v>
      </c>
      <c r="CG9" s="24" t="n">
        <v>3000.0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2010699</t>
        </is>
      </c>
      <c r="B10" s="174"/>
      <c r="C10" s="174"/>
      <c r="D10" s="30" t="inlineStr">
        <is>
          <t>其他财政事务支出</t>
        </is>
      </c>
      <c r="E10" s="24" t="n">
        <v>316218.78</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245618.78</v>
      </c>
      <c r="U10" s="24" t="n">
        <v>29620.0</v>
      </c>
      <c r="V10" s="24" t="n">
        <v>0.0</v>
      </c>
      <c r="W10" s="24" t="n">
        <v>0.0</v>
      </c>
      <c r="X10" s="24" t="n">
        <v>0.0</v>
      </c>
      <c r="Y10" s="24" t="n">
        <v>0.0</v>
      </c>
      <c r="Z10" s="24" t="n">
        <v>0.0</v>
      </c>
      <c r="AA10" s="24" t="n">
        <v>0.0</v>
      </c>
      <c r="AB10" s="24" t="n">
        <v>0.0</v>
      </c>
      <c r="AC10" s="24" t="n">
        <v>0.0</v>
      </c>
      <c r="AD10" s="24" t="n">
        <v>10805.5</v>
      </c>
      <c r="AE10" s="24" t="n">
        <v>0.0</v>
      </c>
      <c r="AF10" s="24" t="n">
        <v>18800.0</v>
      </c>
      <c r="AG10" s="24" t="n">
        <v>0.0</v>
      </c>
      <c r="AH10" s="24" t="n">
        <v>0.0</v>
      </c>
      <c r="AI10" s="24" t="n">
        <v>15000.0</v>
      </c>
      <c r="AJ10" s="24" t="n">
        <v>0.0</v>
      </c>
      <c r="AK10" s="24" t="n">
        <v>0.0</v>
      </c>
      <c r="AL10" s="24" t="n">
        <v>0.0</v>
      </c>
      <c r="AM10" s="24" t="n">
        <v>0.0</v>
      </c>
      <c r="AN10" s="24" t="n">
        <v>10468.57</v>
      </c>
      <c r="AO10" s="24" t="n">
        <v>151180.71</v>
      </c>
      <c r="AP10" s="24" t="n">
        <v>0.0</v>
      </c>
      <c r="AQ10" s="24" t="n">
        <v>0.0</v>
      </c>
      <c r="AR10" s="24" t="n">
        <v>0.0</v>
      </c>
      <c r="AS10" s="24" t="n">
        <v>0.0</v>
      </c>
      <c r="AT10" s="24" t="n">
        <v>0.0</v>
      </c>
      <c r="AU10" s="24" t="n">
        <v>9744.0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70600.0</v>
      </c>
      <c r="CB10" s="24" t="n">
        <v>0.0</v>
      </c>
      <c r="CC10" s="24" t="n">
        <v>50000.0</v>
      </c>
      <c r="CD10" s="24" t="n">
        <v>0.0</v>
      </c>
      <c r="CE10" s="24" t="n">
        <v>0.0</v>
      </c>
      <c r="CF10" s="24" t="n">
        <v>0.0</v>
      </c>
      <c r="CG10" s="24" t="n">
        <v>20600.0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2010804</t>
        </is>
      </c>
      <c r="B11" s="174"/>
      <c r="C11" s="174"/>
      <c r="D11" s="30" t="inlineStr">
        <is>
          <t>审计业务</t>
        </is>
      </c>
      <c r="E11" s="24" t="n">
        <v>2000.0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2000.0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2000.0</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2159999</t>
        </is>
      </c>
      <c r="B12" s="174"/>
      <c r="C12" s="174"/>
      <c r="D12" s="30" t="inlineStr">
        <is>
          <t>其他资源勘探工业信息等支出</t>
        </is>
      </c>
      <c r="E12" s="24" t="n">
        <v>106930.0</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106930.0</v>
      </c>
      <c r="U12" s="24" t="n">
        <v>0.0</v>
      </c>
      <c r="V12" s="24" t="n">
        <v>0.0</v>
      </c>
      <c r="W12" s="24" t="n">
        <v>0.0</v>
      </c>
      <c r="X12" s="24" t="n">
        <v>0.0</v>
      </c>
      <c r="Y12" s="24" t="n">
        <v>0.0</v>
      </c>
      <c r="Z12" s="24" t="n">
        <v>0.0</v>
      </c>
      <c r="AA12" s="24" t="n">
        <v>0.0</v>
      </c>
      <c r="AB12" s="24" t="n">
        <v>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106930.0</v>
      </c>
      <c r="AP12" s="24" t="n">
        <v>0.0</v>
      </c>
      <c r="AQ12" s="24" t="n">
        <v>0.0</v>
      </c>
      <c r="AR12" s="24" t="n">
        <v>0.0</v>
      </c>
      <c r="AS12" s="24" t="n">
        <v>0.0</v>
      </c>
      <c r="AT12" s="24" t="n">
        <v>0.0</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2299999</t>
        </is>
      </c>
      <c r="B13" s="174"/>
      <c r="C13" s="174"/>
      <c r="D13" s="30" t="inlineStr">
        <is>
          <t>其他支出</t>
        </is>
      </c>
      <c r="E13" s="24" t="n">
        <f>'Z05 支出决算明细表'!E13</f>
        <v>472237.23</v>
      </c>
      <c r="F13" s="24" t="n">
        <f>'Z05 支出决算明细表'!F13</f>
        <v>0.0</v>
      </c>
      <c r="G13" s="24" t="n">
        <f>'Z05 支出决算明细表'!G13</f>
        <v>0.0</v>
      </c>
      <c r="H13" s="24" t="n">
        <f>'Z05 支出决算明细表'!H13</f>
        <v>0.0</v>
      </c>
      <c r="I13" s="24" t="n">
        <f>'Z05 支出决算明细表'!I13</f>
        <v>0.0</v>
      </c>
      <c r="J13" s="24" t="n">
        <f>'Z05 支出决算明细表'!J13</f>
        <v>0.0</v>
      </c>
      <c r="K13" s="24" t="n">
        <f>'Z05 支出决算明细表'!K13</f>
        <v>0.0</v>
      </c>
      <c r="L13" s="24" t="n">
        <f>'Z05 支出决算明细表'!L13</f>
        <v>0.0</v>
      </c>
      <c r="M13" s="24" t="n">
        <f>'Z05 支出决算明细表'!M13</f>
        <v>0.0</v>
      </c>
      <c r="N13" s="24" t="n">
        <f>'Z05 支出决算明细表'!N13</f>
        <v>0.0</v>
      </c>
      <c r="O13" s="24" t="n">
        <f>'Z05 支出决算明细表'!O13</f>
        <v>0.0</v>
      </c>
      <c r="P13" s="24" t="n">
        <f>'Z05 支出决算明细表'!P13</f>
        <v>0.0</v>
      </c>
      <c r="Q13" s="24" t="n">
        <f>'Z05 支出决算明细表'!Q13</f>
        <v>0.0</v>
      </c>
      <c r="R13" s="24" t="n">
        <f>'Z05 支出决算明细表'!R13</f>
        <v>0.0</v>
      </c>
      <c r="S13" s="24" t="n">
        <f>'Z05 支出决算明细表'!S13</f>
        <v>0.0</v>
      </c>
      <c r="T13" s="24" t="n">
        <f>('Z05 支出决算明细表'!U13+'Z05 支出决算明细表'!V13+'Z05 支出决算明细表'!W13+'Z05 支出决算明细表'!X13+'Z05 支出决算明细表'!Y13+'Z05 支出决算明细表'!Z13+'Z05 支出决算明细表'!AA13+'Z05 支出决算明细表'!AB13+'Z05 支出决算明细表'!AC13+'Z05 支出决算明细表'!AD13+'Z05 支出决算明细表'!AE13+'Z05 支出决算明细表'!AF13+'Z05 支出决算明细表'!AG13+'Z05 支出决算明细表'!AH13+'Z05 支出决算明细表'!AI13+'Z05 支出决算明细表'!AJ13+'Z05 支出决算明细表'!AK13+'Z05 支出决算明细表'!AL13+'Z05 支出决算明细表'!AM13+'Z05 支出决算明细表'!AN13+'Z05 支出决算明细表'!AO13+'Z05 支出决算明细表'!AP13+'Z05 支出决算明细表'!AQ13+'Z05 支出决算明细表'!AR13+'Z05 支出决算明细表'!AS13+'Z05 支出决算明细表'!AT13+'Z05 支出决算明细表'!AU13)</f>
        <v>472237.23</v>
      </c>
      <c r="U13" s="24" t="n">
        <f>'Z05 支出决算明细表'!U13</f>
        <v>9981.48</v>
      </c>
      <c r="V13" s="24" t="n">
        <f>'Z05 支出决算明细表'!V13</f>
        <v>0.0</v>
      </c>
      <c r="W13" s="24" t="n">
        <f>'Z05 支出决算明细表'!W13</f>
        <v>0.0</v>
      </c>
      <c r="X13" s="24" t="n">
        <f>'Z05 支出决算明细表'!X13</f>
        <v>0.0</v>
      </c>
      <c r="Y13" s="24" t="n">
        <f>'Z05 支出决算明细表'!Y13</f>
        <v>0.0</v>
      </c>
      <c r="Z13" s="24" t="n">
        <f>'Z05 支出决算明细表'!Z13</f>
        <v>0.0</v>
      </c>
      <c r="AA13" s="24" t="n">
        <f>'Z05 支出决算明细表'!AA13</f>
        <v>0.0</v>
      </c>
      <c r="AB13" s="24" t="n">
        <f>'Z05 支出决算明细表'!AB13</f>
        <v>0.0</v>
      </c>
      <c r="AC13" s="24" t="n">
        <f>'Z05 支出决算明细表'!AC13</f>
        <v>0.0</v>
      </c>
      <c r="AD13" s="24" t="n">
        <f>'Z05 支出决算明细表'!AD13</f>
        <v>0.0</v>
      </c>
      <c r="AE13" s="24" t="n">
        <f>'Z05 支出决算明细表'!AE13</f>
        <v>0.0</v>
      </c>
      <c r="AF13" s="24" t="n">
        <f>'Z05 支出决算明细表'!AF13</f>
        <v>0.0</v>
      </c>
      <c r="AG13" s="24" t="n">
        <f>'Z05 支出决算明细表'!AG13</f>
        <v>0.0</v>
      </c>
      <c r="AH13" s="24" t="n">
        <f>'Z05 支出决算明细表'!AH13</f>
        <v>0.0</v>
      </c>
      <c r="AI13" s="24" t="n">
        <f>'Z05 支出决算明细表'!AI13</f>
        <v>0.0</v>
      </c>
      <c r="AJ13" s="24" t="n">
        <f>'Z05 支出决算明细表'!AJ13</f>
        <v>0.0</v>
      </c>
      <c r="AK13" s="24" t="n">
        <f>'Z05 支出决算明细表'!AK13</f>
        <v>0.0</v>
      </c>
      <c r="AL13" s="24" t="n">
        <f>'Z05 支出决算明细表'!AL13</f>
        <v>0.0</v>
      </c>
      <c r="AM13" s="24" t="n">
        <f>'Z05 支出决算明细表'!AM13</f>
        <v>0.0</v>
      </c>
      <c r="AN13" s="24" t="n">
        <f>'Z05 支出决算明细表'!AN13</f>
        <v>0.0</v>
      </c>
      <c r="AO13" s="24" t="n">
        <f>'Z05 支出决算明细表'!AO13</f>
        <v>458405.75</v>
      </c>
      <c r="AP13" s="24" t="n">
        <f>'Z05 支出决算明细表'!AP13</f>
        <v>0.0</v>
      </c>
      <c r="AQ13" s="24" t="n">
        <f>'Z05 支出决算明细表'!AQ13</f>
        <v>0.0</v>
      </c>
      <c r="AR13" s="24" t="n">
        <f>'Z05 支出决算明细表'!AR13</f>
        <v>0.0</v>
      </c>
      <c r="AS13" s="24" t="n">
        <f>'Z05 支出决算明细表'!AS13</f>
        <v>0.0</v>
      </c>
      <c r="AT13" s="24" t="n">
        <f>'Z05 支出决算明细表'!AT13</f>
        <v>0.0</v>
      </c>
      <c r="AU13" s="24" t="n">
        <f>'Z05 支出决算明细表'!AU13</f>
        <v>3850.0</v>
      </c>
      <c r="AV13" s="24" t="n">
        <f>'Z05 支出决算明细表'!AV13</f>
        <v>0.0</v>
      </c>
      <c r="AW13" s="24" t="n">
        <f>'Z05 支出决算明细表'!AW13</f>
        <v>0.0</v>
      </c>
      <c r="AX13" s="24" t="n">
        <f>'Z05 支出决算明细表'!AX13</f>
        <v>0.0</v>
      </c>
      <c r="AY13" s="24" t="n">
        <f>'Z05 支出决算明细表'!AY13</f>
        <v>0.0</v>
      </c>
      <c r="AZ13" s="24" t="n">
        <f>'Z05 支出决算明细表'!AZ13</f>
        <v>0.0</v>
      </c>
      <c r="BA13" s="24" t="n">
        <f>'Z05 支出决算明细表'!BA13</f>
        <v>0.0</v>
      </c>
      <c r="BB13" s="24" t="n">
        <f>'Z05 支出决算明细表'!BB13</f>
        <v>0.0</v>
      </c>
      <c r="BC13" s="24" t="n">
        <f>'Z05 支出决算明细表'!BC13</f>
        <v>0.0</v>
      </c>
      <c r="BD13" s="24" t="n">
        <f>'Z05 支出决算明细表'!BD13</f>
        <v>0.0</v>
      </c>
      <c r="BE13" s="24" t="n">
        <f>'Z05 支出决算明细表'!BE13</f>
        <v>0.0</v>
      </c>
      <c r="BF13" s="24" t="n">
        <f>'Z05 支出决算明细表'!BF13</f>
        <v>0.0</v>
      </c>
      <c r="BG13" s="24" t="n">
        <f>'Z05 支出决算明细表'!BG13</f>
        <v>0.0</v>
      </c>
      <c r="BH13" s="24" t="n">
        <f>'Z05 支出决算明细表'!BH13</f>
        <v>0.0</v>
      </c>
      <c r="BI13" s="24" t="n">
        <f>('Z05 支出决算明细表'!BJ13+'Z05 支出决算明细表'!BK13+'Z05 支出决算明细表'!BL13+'Z05 支出决算明细表'!BM13)</f>
        <v>0.0</v>
      </c>
      <c r="BJ13" s="24" t="n">
        <f>'Z05 支出决算明细表'!BJ13</f>
        <v>0.0</v>
      </c>
      <c r="BK13" s="24" t="n">
        <f>'Z05 支出决算明细表'!BK13</f>
        <v>0.0</v>
      </c>
      <c r="BL13" s="24" t="n">
        <f>'Z05 支出决算明细表'!BL13</f>
        <v>0.0</v>
      </c>
      <c r="BM13" s="24" t="n">
        <f>'Z05 支出决算明细表'!BM13</f>
        <v>0.0</v>
      </c>
      <c r="BN13" s="24" t="n">
        <f>('Z05 支出决算明细表'!BO13+'Z05 支出决算明细表'!BP13+'Z05 支出决算明细表'!BQ13+'Z05 支出决算明细表'!BR13+'Z05 支出决算明细表'!BS13+'Z05 支出决算明细表'!BT13+'Z05 支出决算明细表'!BU13+'Z05 支出决算明细表'!BV13+'Z05 支出决算明细表'!BW13+'Z05 支出决算明细表'!BX13+'Z05 支出决算明细表'!BY13+'Z05 支出决算明细表'!BZ13)</f>
        <v>0.0</v>
      </c>
      <c r="BO13" s="24" t="n">
        <f>'Z05 支出决算明细表'!BO13</f>
        <v>0.0</v>
      </c>
      <c r="BP13" s="24" t="n">
        <f>'Z05 支出决算明细表'!BP13</f>
        <v>0.0</v>
      </c>
      <c r="BQ13" s="24" t="n">
        <f>'Z05 支出决算明细表'!BQ13</f>
        <v>0.0</v>
      </c>
      <c r="BR13" s="24" t="n">
        <f>'Z05 支出决算明细表'!BR13</f>
        <v>0.0</v>
      </c>
      <c r="BS13" s="24" t="n">
        <f>'Z05 支出决算明细表'!BS13</f>
        <v>0.0</v>
      </c>
      <c r="BT13" s="24" t="n">
        <f>'Z05 支出决算明细表'!BT13</f>
        <v>0.0</v>
      </c>
      <c r="BU13" s="24" t="n">
        <f>'Z05 支出决算明细表'!BU13</f>
        <v>0.0</v>
      </c>
      <c r="BV13" s="24" t="n">
        <f>'Z05 支出决算明细表'!BV13</f>
        <v>0.0</v>
      </c>
      <c r="BW13" s="24" t="n">
        <f>'Z05 支出决算明细表'!BW13</f>
        <v>0.0</v>
      </c>
      <c r="BX13" s="24" t="n">
        <f>'Z05 支出决算明细表'!BX13</f>
        <v>0.0</v>
      </c>
      <c r="BY13" s="24" t="n">
        <f>'Z05 支出决算明细表'!BY13</f>
        <v>0.0</v>
      </c>
      <c r="BZ13" s="24" t="n">
        <f>'Z05 支出决算明细表'!BZ13</f>
        <v>0.0</v>
      </c>
      <c r="CA13" s="24" t="n">
        <f>('Z05 支出决算明细表'!CB13+'Z05 支出决算明细表'!CC13+'Z05 支出决算明细表'!CD13+'Z05 支出决算明细表'!CE13+'Z05 支出决算明细表'!CF13+'Z05 支出决算明细表'!CG13+'Z05 支出决算明细表'!CH13+'Z05 支出决算明细表'!CI13+'Z05 支出决算明细表'!CJ13+'Z05 支出决算明细表'!CK13+'Z05 支出决算明细表'!CL13+'Z05 支出决算明细表'!CM13+'Z05 支出决算明细表'!CN13+'Z05 支出决算明细表'!CO13+'Z05 支出决算明细表'!CP13+'Z05 支出决算明细表'!CQ13)</f>
        <v>0.0</v>
      </c>
      <c r="CB13" s="24" t="n">
        <f>'Z05 支出决算明细表'!CB13</f>
        <v>0.0</v>
      </c>
      <c r="CC13" s="24" t="n">
        <f>'Z05 支出决算明细表'!CC13</f>
        <v>0.0</v>
      </c>
      <c r="CD13" s="24" t="n">
        <f>'Z05 支出决算明细表'!CD13</f>
        <v>0.0</v>
      </c>
      <c r="CE13" s="24" t="n">
        <f>'Z05 支出决算明细表'!CE13</f>
        <v>0.0</v>
      </c>
      <c r="CF13" s="24" t="n">
        <f>'Z05 支出决算明细表'!CF13</f>
        <v>0.0</v>
      </c>
      <c r="CG13" s="24" t="n">
        <f>'Z05 支出决算明细表'!CG13</f>
        <v>0.0</v>
      </c>
      <c r="CH13" s="24" t="n">
        <f>'Z05 支出决算明细表'!CH13</f>
        <v>0.0</v>
      </c>
      <c r="CI13" s="24" t="n">
        <f>'Z05 支出决算明细表'!CI13</f>
        <v>0.0</v>
      </c>
      <c r="CJ13" s="24" t="n">
        <f>'Z05 支出决算明细表'!CJ13</f>
        <v>0.0</v>
      </c>
      <c r="CK13" s="24" t="n">
        <f>'Z05 支出决算明细表'!CK13</f>
        <v>0.0</v>
      </c>
      <c r="CL13" s="24" t="n">
        <f>'Z05 支出决算明细表'!CL13</f>
        <v>0.0</v>
      </c>
      <c r="CM13" s="24" t="n">
        <f>'Z05 支出决算明细表'!CM13</f>
        <v>0.0</v>
      </c>
      <c r="CN13" s="24" t="n">
        <f>'Z05 支出决算明细表'!CN13</f>
        <v>0.0</v>
      </c>
      <c r="CO13" s="24" t="n">
        <f>'Z05 支出决算明细表'!CO13</f>
        <v>0.0</v>
      </c>
      <c r="CP13" s="24" t="n">
        <f>'Z05 支出决算明细表'!CP13</f>
        <v>0.0</v>
      </c>
      <c r="CQ13" s="24" t="n">
        <f>'Z05 支出决算明细表'!CQ13</f>
        <v>0.0</v>
      </c>
      <c r="CR13" s="24" t="n">
        <f>'Z05 支出决算明细表'!CR13</f>
        <v>0.0</v>
      </c>
      <c r="CS13" s="24" t="n">
        <f>'Z05 支出决算明细表'!CS13</f>
        <v>0.0</v>
      </c>
      <c r="CT13" s="24" t="n">
        <f>'Z05 支出决算明细表'!CT13</f>
        <v>0.0</v>
      </c>
      <c r="CU13" s="24" t="n">
        <f>'Z05 支出决算明细表'!CU13</f>
        <v>0.0</v>
      </c>
      <c r="CV13" s="24" t="n">
        <f>'Z05 支出决算明细表'!CV13</f>
        <v>0.0</v>
      </c>
      <c r="CW13" s="24" t="n">
        <f>'Z05 支出决算明细表'!CW13</f>
        <v>0.0</v>
      </c>
      <c r="CX13" s="24" t="n">
        <f>'Z05 支出决算明细表'!CX13</f>
        <v>0.0</v>
      </c>
      <c r="CY13" s="24" t="n">
        <f>'Z05 支出决算明细表'!CY13</f>
        <v>0.0</v>
      </c>
      <c r="CZ13" s="24" t="n">
        <f>'Z05 支出决算明细表'!CZ13</f>
        <v>0.0</v>
      </c>
      <c r="DA13" s="24" t="n">
        <f>('Z05 支出决算明细表'!DB13+'Z05 支出决算明细表'!DC13+'Z05 支出决算明细表'!DD13)</f>
        <v>0.0</v>
      </c>
      <c r="DB13" s="24" t="n">
        <f>'Z05 支出决算明细表'!DB13</f>
        <v>0.0</v>
      </c>
      <c r="DC13" s="24" t="n">
        <f>'Z05 支出决算明细表'!DC13</f>
        <v>0.0</v>
      </c>
      <c r="DD13" s="24" t="n">
        <f>'Z05 支出决算明细表'!DD13</f>
        <v>0.0</v>
      </c>
      <c r="DE13" s="24" t="n">
        <f>('Z05 支出决算明细表'!DF13+'Z05 支出决算明细表'!DG13+'Z05 支出决算明细表'!DH13+'Z05 支出决算明细表'!DI13+'Z05 支出决算明细表'!DJ13)</f>
        <v>0.0</v>
      </c>
      <c r="DF13" s="24" t="n">
        <f>'Z05 支出决算明细表'!DF13</f>
        <v>0.0</v>
      </c>
      <c r="DG13" s="24" t="n">
        <f>'Z05 支出决算明细表'!DG13</f>
        <v>0.0</v>
      </c>
      <c r="DH13" s="24" t="n">
        <f>'Z05 支出决算明细表'!DH13</f>
        <v>0.0</v>
      </c>
      <c r="DI13" s="24" t="n">
        <f>'Z05 支出决算明细表'!DI13</f>
        <v>0.0</v>
      </c>
      <c r="DJ13" s="26" t="n">
        <f>'Z05 支出决算明细表'!DJ13</f>
        <v>0.0</v>
      </c>
    </row>
    <row r="14" customHeight="true" ht="15.0">
      <c r="A14" s="194" t="inlineStr">
        <is>
          <t>注：本表为自动生成表。</t>
        </is>
      </c>
      <c r="B14" s="68"/>
      <c r="C14" s="68"/>
      <c r="D14" s="68"/>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1238301.25</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974860.63</v>
      </c>
      <c r="G6" s="24" t="n">
        <f>SUM('Z05_1 基本支出决算明细表'!G7)</f>
        <v>386455.0</v>
      </c>
      <c r="H6" s="24" t="n">
        <f>SUM('Z05_1 基本支出决算明细表'!H7)</f>
        <v>275992.0</v>
      </c>
      <c r="I6" s="24" t="n">
        <f>SUM('Z05_1 基本支出决算明细表'!I7)</f>
        <v>0.0</v>
      </c>
      <c r="J6" s="24" t="n">
        <f>SUM('Z05_1 基本支出决算明细表'!J7)</f>
        <v>0.0</v>
      </c>
      <c r="K6" s="24" t="n">
        <f>SUM('Z05_1 基本支出决算明细表'!K7)</f>
        <v>312413.63</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263440.62</v>
      </c>
      <c r="U6" s="24" t="n">
        <f>SUM('Z05_1 基本支出决算明细表'!U7)</f>
        <v>57562.37</v>
      </c>
      <c r="V6" s="24" t="n">
        <f>SUM('Z05_1 基本支出决算明细表'!V7)</f>
        <v>2300.0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2047.0</v>
      </c>
      <c r="AB6" s="24" t="n">
        <f>SUM('Z05_1 基本支出决算明细表'!AB7)</f>
        <v>0.0</v>
      </c>
      <c r="AC6" s="24" t="n">
        <f>SUM('Z05_1 基本支出决算明细表'!AC7)</f>
        <v>0.0</v>
      </c>
      <c r="AD6" s="24" t="n">
        <f>SUM('Z05_1 基本支出决算明细表'!AD7)</f>
        <v>51799.1</v>
      </c>
      <c r="AE6" s="24" t="n">
        <f>SUM('Z05_1 基本支出决算明细表'!AE7)</f>
        <v>0.0</v>
      </c>
      <c r="AF6" s="24" t="n">
        <f>SUM('Z05_1 基本支出决算明细表'!AF7)</f>
        <v>2000.0</v>
      </c>
      <c r="AG6" s="24" t="n">
        <f>SUM('Z05_1 基本支出决算明细表'!AG7)</f>
        <v>0.0</v>
      </c>
      <c r="AH6" s="24" t="n">
        <f>SUM('Z05_1 基本支出决算明细表'!AH7)</f>
        <v>0.0</v>
      </c>
      <c r="AI6" s="24" t="n">
        <f>SUM('Z05_1 基本支出决算明细表'!AI7)</f>
        <v>4380.0</v>
      </c>
      <c r="AJ6" s="24" t="n">
        <f>SUM('Z05_1 基本支出决算明细表'!AJ7)</f>
        <v>3252.0</v>
      </c>
      <c r="AK6" s="24" t="n">
        <f>SUM('Z05_1 基本支出决算明细表'!AK7)</f>
        <v>0.0</v>
      </c>
      <c r="AL6" s="24" t="n">
        <f>SUM('Z05_1 基本支出决算明细表'!AL7)</f>
        <v>0.0</v>
      </c>
      <c r="AM6" s="24" t="n">
        <f>SUM('Z05_1 基本支出决算明细表'!AM7)</f>
        <v>0.0</v>
      </c>
      <c r="AN6" s="24" t="n">
        <f>SUM('Z05_1 基本支出决算明细表'!AN7)</f>
        <v>6983.0</v>
      </c>
      <c r="AO6" s="24" t="n">
        <f>SUM('Z05_1 基本支出决算明细表'!AO7)</f>
        <v>0.0</v>
      </c>
      <c r="AP6" s="24" t="n">
        <f>SUM('Z05_1 基本支出决算明细表'!AP7)</f>
        <v>100000.0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33117.15</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2010601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1238301.25</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974860.63</v>
      </c>
      <c r="G7" s="24" t="n">
        <v>386455.0</v>
      </c>
      <c r="H7" s="24" t="n">
        <v>275992.0</v>
      </c>
      <c r="I7" s="24" t="n">
        <v>0.0</v>
      </c>
      <c r="J7" s="24" t="n">
        <v>0.0</v>
      </c>
      <c r="K7" s="24" t="n">
        <v>312413.63</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263440.62</v>
      </c>
      <c r="U7" s="24" t="n">
        <v>57562.37</v>
      </c>
      <c r="V7" s="24" t="n">
        <v>2300.0</v>
      </c>
      <c r="W7" s="24" t="n">
        <v>0.0</v>
      </c>
      <c r="X7" s="24" t="n">
        <v>0.0</v>
      </c>
      <c r="Y7" s="24" t="n">
        <v>0.0</v>
      </c>
      <c r="Z7" s="24" t="n">
        <v>0.0</v>
      </c>
      <c r="AA7" s="24" t="n">
        <v>2047.0</v>
      </c>
      <c r="AB7" s="24" t="n">
        <v>0.0</v>
      </c>
      <c r="AC7" s="24" t="n">
        <v>0.0</v>
      </c>
      <c r="AD7" s="24" t="n">
        <v>51799.1</v>
      </c>
      <c r="AE7" s="24" t="n">
        <v>0.0</v>
      </c>
      <c r="AF7" s="24" t="n">
        <v>2000.0</v>
      </c>
      <c r="AG7" s="24" t="n">
        <v>0.0</v>
      </c>
      <c r="AH7" s="24" t="n">
        <v>0.0</v>
      </c>
      <c r="AI7" s="24" t="n">
        <v>4380.0</v>
      </c>
      <c r="AJ7" s="24" t="n">
        <v>3252.0</v>
      </c>
      <c r="AK7" s="24" t="n">
        <v>0.0</v>
      </c>
      <c r="AL7" s="24" t="n">
        <v>0.0</v>
      </c>
      <c r="AM7" s="24" t="n">
        <v>0.0</v>
      </c>
      <c r="AN7" s="24" t="n">
        <v>6983.0</v>
      </c>
      <c r="AO7" s="24" t="n">
        <v>0.0</v>
      </c>
      <c r="AP7" s="24" t="n">
        <v>100000.0</v>
      </c>
      <c r="AQ7" s="24" t="n">
        <v>0.0</v>
      </c>
      <c r="AR7" s="24" t="n">
        <v>0.0</v>
      </c>
      <c r="AS7" s="24" t="n">
        <v>0.0</v>
      </c>
      <c r="AT7" s="24" t="n">
        <v>0.0</v>
      </c>
      <c r="AU7" s="24" t="n">
        <v>33117.15</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2024-08-27T08:41:47Z</dcterms:created>
  <dc:creator>Apache POI</dc:creator>
</cp:coreProperties>
</file>